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8955" firstSheet="8" activeTab="12"/>
  </bookViews>
  <sheets>
    <sheet name="девочки 8-9л." sheetId="1" r:id="rId1"/>
    <sheet name="мальчики 8-9л." sheetId="2" r:id="rId2"/>
    <sheet name="девочки 10-11л." sheetId="3" r:id="rId3"/>
    <sheet name="мальчики 10-11л." sheetId="4" r:id="rId4"/>
    <sheet name="девочки 12-13л." sheetId="5" r:id="rId5"/>
    <sheet name="мальчики 12-13л." sheetId="6" r:id="rId6"/>
    <sheet name="девушки 14-15л." sheetId="7" r:id="rId7"/>
    <sheet name="юноши 14-15л." sheetId="8" r:id="rId8"/>
    <sheet name="девушки 16-17л." sheetId="9" r:id="rId9"/>
    <sheet name="юноши 16-17л." sheetId="10" r:id="rId10"/>
    <sheet name="жненщины 18-39" sheetId="11" r:id="rId11"/>
    <sheet name="мужчины 18-49" sheetId="12" r:id="rId12"/>
    <sheet name="мужчины 50 и старше" sheetId="13" r:id="rId13"/>
    <sheet name="жненщины 40 и старше" sheetId="14" r:id="rId14"/>
  </sheets>
  <definedNames>
    <definedName name="_xlnm._FilterDatabase" localSheetId="2" hidden="1">'девочки 10-11л.'!$L$1:$L$27</definedName>
    <definedName name="_xlnm._FilterDatabase" localSheetId="4" hidden="1">'девочки 12-13л.'!$L$1:$L$27</definedName>
    <definedName name="_xlnm._FilterDatabase" localSheetId="0" hidden="1">'девочки 8-9л.'!$L$1:$L$26</definedName>
    <definedName name="_xlnm._FilterDatabase" localSheetId="6" hidden="1">'девушки 14-15л.'!$L$1:$L$27</definedName>
    <definedName name="_xlnm._FilterDatabase" localSheetId="8" hidden="1">'девушки 16-17л.'!$L$1:$L$27</definedName>
    <definedName name="_xlnm._FilterDatabase" localSheetId="10" hidden="1">'жненщины 18-39'!$L$1:$L$27</definedName>
    <definedName name="_xlnm._FilterDatabase" localSheetId="13" hidden="1">'жненщины 40 и старше'!$L$1:$L$27</definedName>
    <definedName name="_xlnm._FilterDatabase" localSheetId="3" hidden="1">'мальчики 10-11л.'!$L$1:$L$27</definedName>
    <definedName name="_xlnm._FilterDatabase" localSheetId="5" hidden="1">'мальчики 12-13л.'!$L$1:$L$27</definedName>
    <definedName name="_xlnm._FilterDatabase" localSheetId="1" hidden="1">'мальчики 8-9л.'!$L$1:$L$27</definedName>
    <definedName name="_xlnm._FilterDatabase" localSheetId="11" hidden="1">'мужчины 18-49'!$L$1:$L$26</definedName>
    <definedName name="_xlnm._FilterDatabase" localSheetId="7" hidden="1">'юноши 14-15л.'!$L$1:$L$27</definedName>
    <definedName name="_xlnm._FilterDatabase" localSheetId="9" hidden="1">'юноши 16-17л.'!$L$1:$L$27</definedName>
  </definedNames>
  <calcPr calcId="124519"/>
</workbook>
</file>

<file path=xl/calcChain.xml><?xml version="1.0" encoding="utf-8"?>
<calcChain xmlns="http://schemas.openxmlformats.org/spreadsheetml/2006/main">
  <c r="J4" i="13"/>
  <c r="J6" i="10"/>
  <c r="G9"/>
  <c r="G10"/>
  <c r="J9" i="3"/>
  <c r="J10"/>
  <c r="J12" i="2"/>
  <c r="G8" i="6"/>
  <c r="O37" i="14"/>
  <c r="N37"/>
  <c r="J37"/>
  <c r="K37" s="1"/>
  <c r="I37"/>
  <c r="G37"/>
  <c r="L37" s="1"/>
  <c r="A37"/>
  <c r="O36"/>
  <c r="N36"/>
  <c r="K36"/>
  <c r="J36"/>
  <c r="I36"/>
  <c r="G36"/>
  <c r="L36" s="1"/>
  <c r="A36"/>
  <c r="O35"/>
  <c r="N35"/>
  <c r="K35"/>
  <c r="J35"/>
  <c r="I35"/>
  <c r="G35"/>
  <c r="L35" s="1"/>
  <c r="A35"/>
  <c r="O34"/>
  <c r="N34"/>
  <c r="K34"/>
  <c r="J34"/>
  <c r="I34"/>
  <c r="G34"/>
  <c r="L34" s="1"/>
  <c r="A34"/>
  <c r="O33"/>
  <c r="N33"/>
  <c r="K33"/>
  <c r="J33"/>
  <c r="I33"/>
  <c r="G33"/>
  <c r="L33" s="1"/>
  <c r="A33"/>
  <c r="O32"/>
  <c r="N32"/>
  <c r="K32"/>
  <c r="J32"/>
  <c r="I32"/>
  <c r="G32"/>
  <c r="L32" s="1"/>
  <c r="A32"/>
  <c r="O31"/>
  <c r="N31"/>
  <c r="K31"/>
  <c r="J31"/>
  <c r="I31"/>
  <c r="G31"/>
  <c r="L31" s="1"/>
  <c r="A31"/>
  <c r="O30"/>
  <c r="N30"/>
  <c r="K30"/>
  <c r="J30"/>
  <c r="I30"/>
  <c r="G30"/>
  <c r="L30" s="1"/>
  <c r="A30"/>
  <c r="O29"/>
  <c r="N29"/>
  <c r="K29"/>
  <c r="J29"/>
  <c r="I29"/>
  <c r="G29"/>
  <c r="L29" s="1"/>
  <c r="A29"/>
  <c r="O28"/>
  <c r="N28"/>
  <c r="K28"/>
  <c r="J28"/>
  <c r="I28"/>
  <c r="G28"/>
  <c r="L28" s="1"/>
  <c r="A28"/>
  <c r="O27"/>
  <c r="N27"/>
  <c r="K27"/>
  <c r="J27"/>
  <c r="I27"/>
  <c r="G27"/>
  <c r="L27" s="1"/>
  <c r="A27"/>
  <c r="O26"/>
  <c r="N26"/>
  <c r="K26"/>
  <c r="J26"/>
  <c r="I26"/>
  <c r="G26"/>
  <c r="L26" s="1"/>
  <c r="A26"/>
  <c r="O25"/>
  <c r="N25"/>
  <c r="K25"/>
  <c r="J25"/>
  <c r="I25"/>
  <c r="G25"/>
  <c r="L25" s="1"/>
  <c r="A25"/>
  <c r="O24"/>
  <c r="N24"/>
  <c r="K24"/>
  <c r="J24"/>
  <c r="I24"/>
  <c r="G24"/>
  <c r="L24" s="1"/>
  <c r="A24"/>
  <c r="O23"/>
  <c r="N23"/>
  <c r="K23"/>
  <c r="J23"/>
  <c r="I23"/>
  <c r="G23"/>
  <c r="L23" s="1"/>
  <c r="A23"/>
  <c r="O22"/>
  <c r="N22"/>
  <c r="K22"/>
  <c r="J22"/>
  <c r="I22"/>
  <c r="G22"/>
  <c r="L22" s="1"/>
  <c r="A22"/>
  <c r="O21"/>
  <c r="N21"/>
  <c r="K21"/>
  <c r="J21"/>
  <c r="I21"/>
  <c r="G21"/>
  <c r="L21" s="1"/>
  <c r="A21"/>
  <c r="O20"/>
  <c r="N20"/>
  <c r="K20"/>
  <c r="J20"/>
  <c r="I20"/>
  <c r="G20"/>
  <c r="L20" s="1"/>
  <c r="A20"/>
  <c r="O19"/>
  <c r="N19"/>
  <c r="K19"/>
  <c r="J19"/>
  <c r="I19"/>
  <c r="G19"/>
  <c r="L19" s="1"/>
  <c r="A19"/>
  <c r="O18"/>
  <c r="N18"/>
  <c r="K18"/>
  <c r="J18"/>
  <c r="I18"/>
  <c r="G18"/>
  <c r="L18" s="1"/>
  <c r="A18"/>
  <c r="O17"/>
  <c r="N17"/>
  <c r="K17"/>
  <c r="J17"/>
  <c r="I17"/>
  <c r="G17"/>
  <c r="L17" s="1"/>
  <c r="A17"/>
  <c r="O16"/>
  <c r="N16"/>
  <c r="K16"/>
  <c r="J16"/>
  <c r="I16"/>
  <c r="G16"/>
  <c r="L16" s="1"/>
  <c r="A16"/>
  <c r="O15"/>
  <c r="N15"/>
  <c r="K15"/>
  <c r="J15"/>
  <c r="I15"/>
  <c r="G15"/>
  <c r="L15" s="1"/>
  <c r="A15"/>
  <c r="O14"/>
  <c r="N14"/>
  <c r="K14"/>
  <c r="J14"/>
  <c r="I14"/>
  <c r="G14"/>
  <c r="L14" s="1"/>
  <c r="A14"/>
  <c r="O13"/>
  <c r="N13"/>
  <c r="K13"/>
  <c r="J13"/>
  <c r="I13"/>
  <c r="G13"/>
  <c r="L13" s="1"/>
  <c r="A13"/>
  <c r="O12"/>
  <c r="N12"/>
  <c r="K12"/>
  <c r="J12"/>
  <c r="I12"/>
  <c r="G12"/>
  <c r="L12" s="1"/>
  <c r="A12"/>
  <c r="O11"/>
  <c r="N11"/>
  <c r="K11"/>
  <c r="J11"/>
  <c r="I11"/>
  <c r="G11"/>
  <c r="L11" s="1"/>
  <c r="A11"/>
  <c r="O10"/>
  <c r="N10"/>
  <c r="K10"/>
  <c r="J10"/>
  <c r="I10"/>
  <c r="G10"/>
  <c r="L10" s="1"/>
  <c r="A10"/>
  <c r="O9"/>
  <c r="N9"/>
  <c r="K9"/>
  <c r="J9"/>
  <c r="I9"/>
  <c r="G9"/>
  <c r="L9" s="1"/>
  <c r="A9"/>
  <c r="O8"/>
  <c r="N8"/>
  <c r="K8"/>
  <c r="J8"/>
  <c r="I8"/>
  <c r="G8"/>
  <c r="L8" s="1"/>
  <c r="A8"/>
  <c r="O7"/>
  <c r="N7"/>
  <c r="K7"/>
  <c r="J7"/>
  <c r="I7"/>
  <c r="G7"/>
  <c r="L7" s="1"/>
  <c r="A7"/>
  <c r="O6"/>
  <c r="N6"/>
  <c r="K6"/>
  <c r="J6"/>
  <c r="I6"/>
  <c r="G6"/>
  <c r="L6" s="1"/>
  <c r="A6"/>
  <c r="O5"/>
  <c r="N5"/>
  <c r="K5"/>
  <c r="J5"/>
  <c r="I5"/>
  <c r="G5"/>
  <c r="L5" s="1"/>
  <c r="A5"/>
  <c r="O4"/>
  <c r="N4"/>
  <c r="K4"/>
  <c r="J4"/>
  <c r="I4"/>
  <c r="G4"/>
  <c r="L4" s="1"/>
  <c r="A4"/>
  <c r="A27" i="13"/>
  <c r="G27"/>
  <c r="I27"/>
  <c r="J27"/>
  <c r="K27"/>
  <c r="L27"/>
  <c r="N27"/>
  <c r="O27"/>
  <c r="A28"/>
  <c r="G28"/>
  <c r="I28"/>
  <c r="J28"/>
  <c r="K28" s="1"/>
  <c r="L28" s="1"/>
  <c r="N28"/>
  <c r="O28"/>
  <c r="A29"/>
  <c r="G29"/>
  <c r="I29"/>
  <c r="J29"/>
  <c r="K29" s="1"/>
  <c r="L29" s="1"/>
  <c r="N29"/>
  <c r="O29"/>
  <c r="A30"/>
  <c r="G30"/>
  <c r="I30"/>
  <c r="J30"/>
  <c r="K30" s="1"/>
  <c r="L30" s="1"/>
  <c r="N30"/>
  <c r="O30"/>
  <c r="A31"/>
  <c r="G31"/>
  <c r="I31"/>
  <c r="J31"/>
  <c r="K31" s="1"/>
  <c r="L31" s="1"/>
  <c r="N31"/>
  <c r="O31"/>
  <c r="A32"/>
  <c r="G32"/>
  <c r="I32"/>
  <c r="J32"/>
  <c r="K32" s="1"/>
  <c r="L32" s="1"/>
  <c r="N32"/>
  <c r="O32"/>
  <c r="A33"/>
  <c r="G33"/>
  <c r="I33"/>
  <c r="J33"/>
  <c r="K33" s="1"/>
  <c r="L33" s="1"/>
  <c r="N33"/>
  <c r="O33"/>
  <c r="A34"/>
  <c r="G34"/>
  <c r="I34"/>
  <c r="J34"/>
  <c r="K34" s="1"/>
  <c r="L34" s="1"/>
  <c r="N34"/>
  <c r="O34"/>
  <c r="A35"/>
  <c r="G35"/>
  <c r="I35"/>
  <c r="J35"/>
  <c r="K35" s="1"/>
  <c r="L35" s="1"/>
  <c r="N35"/>
  <c r="O35"/>
  <c r="A36"/>
  <c r="G36"/>
  <c r="I36"/>
  <c r="J36"/>
  <c r="K36" s="1"/>
  <c r="L36" s="1"/>
  <c r="N36"/>
  <c r="O36"/>
  <c r="A37"/>
  <c r="G37"/>
  <c r="I37"/>
  <c r="J37"/>
  <c r="K37" s="1"/>
  <c r="L37" s="1"/>
  <c r="N37"/>
  <c r="O37"/>
  <c r="A27" i="12"/>
  <c r="G27"/>
  <c r="I27"/>
  <c r="L27" s="1"/>
  <c r="J27"/>
  <c r="K27"/>
  <c r="N27"/>
  <c r="O27"/>
  <c r="A28"/>
  <c r="G28"/>
  <c r="I28"/>
  <c r="L28" s="1"/>
  <c r="J28"/>
  <c r="K28"/>
  <c r="N28"/>
  <c r="O28"/>
  <c r="A29"/>
  <c r="G29"/>
  <c r="I29"/>
  <c r="L29" s="1"/>
  <c r="J29"/>
  <c r="K29"/>
  <c r="N29"/>
  <c r="O29"/>
  <c r="A30"/>
  <c r="G30"/>
  <c r="I30"/>
  <c r="L30" s="1"/>
  <c r="J30"/>
  <c r="K30"/>
  <c r="N30"/>
  <c r="O30"/>
  <c r="A31"/>
  <c r="G31"/>
  <c r="I31"/>
  <c r="L31" s="1"/>
  <c r="J31"/>
  <c r="K31"/>
  <c r="N31"/>
  <c r="O31"/>
  <c r="A32"/>
  <c r="G32"/>
  <c r="I32"/>
  <c r="L32" s="1"/>
  <c r="J32"/>
  <c r="K32"/>
  <c r="N32"/>
  <c r="O32"/>
  <c r="A33"/>
  <c r="G33"/>
  <c r="I33"/>
  <c r="L33" s="1"/>
  <c r="J33"/>
  <c r="K33"/>
  <c r="N33"/>
  <c r="O33"/>
  <c r="A34"/>
  <c r="G34"/>
  <c r="I34"/>
  <c r="L34" s="1"/>
  <c r="J34"/>
  <c r="K34"/>
  <c r="N34"/>
  <c r="O34"/>
  <c r="A35"/>
  <c r="G35"/>
  <c r="I35"/>
  <c r="L35" s="1"/>
  <c r="J35"/>
  <c r="K35"/>
  <c r="N35"/>
  <c r="O35"/>
  <c r="A36"/>
  <c r="G36"/>
  <c r="I36"/>
  <c r="L36" s="1"/>
  <c r="J36"/>
  <c r="K36"/>
  <c r="N36"/>
  <c r="O36"/>
  <c r="A37"/>
  <c r="G37"/>
  <c r="I37"/>
  <c r="L37" s="1"/>
  <c r="J37"/>
  <c r="K37"/>
  <c r="N37"/>
  <c r="O37"/>
  <c r="A28" i="10"/>
  <c r="G28"/>
  <c r="I28"/>
  <c r="L28" s="1"/>
  <c r="J28"/>
  <c r="K28"/>
  <c r="N28"/>
  <c r="O28"/>
  <c r="A29"/>
  <c r="G29"/>
  <c r="I29"/>
  <c r="L29" s="1"/>
  <c r="J29"/>
  <c r="K29"/>
  <c r="N29"/>
  <c r="O29"/>
  <c r="A30"/>
  <c r="G30"/>
  <c r="I30"/>
  <c r="L30" s="1"/>
  <c r="J30"/>
  <c r="K30"/>
  <c r="N30"/>
  <c r="O30"/>
  <c r="A31"/>
  <c r="G31"/>
  <c r="I31"/>
  <c r="L31" s="1"/>
  <c r="J31"/>
  <c r="K31"/>
  <c r="N31"/>
  <c r="O31"/>
  <c r="A32"/>
  <c r="G32"/>
  <c r="I32"/>
  <c r="L32" s="1"/>
  <c r="J32"/>
  <c r="K32"/>
  <c r="N32"/>
  <c r="O32"/>
  <c r="A33"/>
  <c r="G33"/>
  <c r="I33"/>
  <c r="L33" s="1"/>
  <c r="J33"/>
  <c r="K33"/>
  <c r="N33"/>
  <c r="O33"/>
  <c r="A34"/>
  <c r="G34"/>
  <c r="I34"/>
  <c r="L34" s="1"/>
  <c r="J34"/>
  <c r="K34"/>
  <c r="N34"/>
  <c r="O34"/>
  <c r="A35"/>
  <c r="G35"/>
  <c r="I35"/>
  <c r="L35" s="1"/>
  <c r="J35"/>
  <c r="K35"/>
  <c r="N35"/>
  <c r="O35"/>
  <c r="A36"/>
  <c r="G36"/>
  <c r="I36"/>
  <c r="L36" s="1"/>
  <c r="J36"/>
  <c r="K36"/>
  <c r="N36"/>
  <c r="O36"/>
  <c r="A37"/>
  <c r="G37"/>
  <c r="I37"/>
  <c r="L37" s="1"/>
  <c r="J37"/>
  <c r="K37"/>
  <c r="N37"/>
  <c r="O37"/>
  <c r="A28" i="9"/>
  <c r="G28"/>
  <c r="I28"/>
  <c r="L28" s="1"/>
  <c r="J28"/>
  <c r="K28"/>
  <c r="N28"/>
  <c r="O28"/>
  <c r="A29"/>
  <c r="G29"/>
  <c r="I29"/>
  <c r="L29" s="1"/>
  <c r="J29"/>
  <c r="K29"/>
  <c r="N29"/>
  <c r="O29"/>
  <c r="A30"/>
  <c r="G30"/>
  <c r="I30"/>
  <c r="L30" s="1"/>
  <c r="J30"/>
  <c r="K30"/>
  <c r="N30"/>
  <c r="O30"/>
  <c r="A31"/>
  <c r="G31"/>
  <c r="I31"/>
  <c r="L31" s="1"/>
  <c r="J31"/>
  <c r="K31"/>
  <c r="N31"/>
  <c r="O31"/>
  <c r="A32"/>
  <c r="G32"/>
  <c r="I32"/>
  <c r="L32" s="1"/>
  <c r="J32"/>
  <c r="K32"/>
  <c r="N32"/>
  <c r="O32"/>
  <c r="A33"/>
  <c r="G33"/>
  <c r="I33"/>
  <c r="L33" s="1"/>
  <c r="J33"/>
  <c r="K33"/>
  <c r="N33"/>
  <c r="O33"/>
  <c r="A34"/>
  <c r="G34"/>
  <c r="I34"/>
  <c r="L34" s="1"/>
  <c r="J34"/>
  <c r="K34"/>
  <c r="N34"/>
  <c r="O34"/>
  <c r="A35"/>
  <c r="G35"/>
  <c r="I35"/>
  <c r="L35" s="1"/>
  <c r="J35"/>
  <c r="K35"/>
  <c r="N35"/>
  <c r="O35"/>
  <c r="A36"/>
  <c r="G36"/>
  <c r="I36"/>
  <c r="L36" s="1"/>
  <c r="J36"/>
  <c r="K36"/>
  <c r="N36"/>
  <c r="O36"/>
  <c r="A37"/>
  <c r="G37"/>
  <c r="I37"/>
  <c r="L37" s="1"/>
  <c r="J37"/>
  <c r="K37"/>
  <c r="N37"/>
  <c r="O37"/>
  <c r="A28" i="8"/>
  <c r="G28"/>
  <c r="I28"/>
  <c r="J28"/>
  <c r="K28" s="1"/>
  <c r="L28" s="1"/>
  <c r="N28"/>
  <c r="O28"/>
  <c r="A29"/>
  <c r="G29"/>
  <c r="I29"/>
  <c r="J29"/>
  <c r="K29" s="1"/>
  <c r="L29" s="1"/>
  <c r="N29"/>
  <c r="O29"/>
  <c r="A30"/>
  <c r="G30"/>
  <c r="I30"/>
  <c r="J30"/>
  <c r="K30" s="1"/>
  <c r="L30" s="1"/>
  <c r="N30"/>
  <c r="O30"/>
  <c r="A31"/>
  <c r="G31"/>
  <c r="I31"/>
  <c r="J31"/>
  <c r="K31" s="1"/>
  <c r="L31" s="1"/>
  <c r="N31"/>
  <c r="O31"/>
  <c r="A32"/>
  <c r="G32"/>
  <c r="I32"/>
  <c r="J32"/>
  <c r="K32" s="1"/>
  <c r="L32" s="1"/>
  <c r="N32"/>
  <c r="O32"/>
  <c r="A33"/>
  <c r="G33"/>
  <c r="I33"/>
  <c r="J33"/>
  <c r="K33" s="1"/>
  <c r="L33" s="1"/>
  <c r="N33"/>
  <c r="O33"/>
  <c r="A34"/>
  <c r="G34"/>
  <c r="I34"/>
  <c r="J34"/>
  <c r="K34" s="1"/>
  <c r="L34" s="1"/>
  <c r="N34"/>
  <c r="O34"/>
  <c r="A35"/>
  <c r="G35"/>
  <c r="I35"/>
  <c r="J35"/>
  <c r="K35" s="1"/>
  <c r="L35" s="1"/>
  <c r="N35"/>
  <c r="O35"/>
  <c r="A36"/>
  <c r="G36"/>
  <c r="I36"/>
  <c r="J36"/>
  <c r="K36" s="1"/>
  <c r="L36" s="1"/>
  <c r="N36"/>
  <c r="O36"/>
  <c r="A37"/>
  <c r="G37"/>
  <c r="I37"/>
  <c r="J37"/>
  <c r="K37" s="1"/>
  <c r="L37" s="1"/>
  <c r="N37"/>
  <c r="O37"/>
  <c r="A28" i="7"/>
  <c r="G28"/>
  <c r="I28"/>
  <c r="J28"/>
  <c r="K28"/>
  <c r="L28" s="1"/>
  <c r="N28"/>
  <c r="O28"/>
  <c r="A29"/>
  <c r="G29"/>
  <c r="I29"/>
  <c r="L29" s="1"/>
  <c r="J29"/>
  <c r="K29"/>
  <c r="N29"/>
  <c r="O29"/>
  <c r="A30"/>
  <c r="G30"/>
  <c r="I30"/>
  <c r="L30" s="1"/>
  <c r="J30"/>
  <c r="K30"/>
  <c r="N30"/>
  <c r="O30"/>
  <c r="A31"/>
  <c r="G31"/>
  <c r="I31"/>
  <c r="L31" s="1"/>
  <c r="J31"/>
  <c r="K31"/>
  <c r="N31"/>
  <c r="O31"/>
  <c r="A32"/>
  <c r="G32"/>
  <c r="I32"/>
  <c r="L32" s="1"/>
  <c r="J32"/>
  <c r="K32"/>
  <c r="N32"/>
  <c r="O32"/>
  <c r="A33"/>
  <c r="G33"/>
  <c r="I33"/>
  <c r="L33" s="1"/>
  <c r="J33"/>
  <c r="K33"/>
  <c r="N33"/>
  <c r="O33"/>
  <c r="A34"/>
  <c r="G34"/>
  <c r="I34"/>
  <c r="L34" s="1"/>
  <c r="J34"/>
  <c r="K34"/>
  <c r="N34"/>
  <c r="O34"/>
  <c r="A35"/>
  <c r="G35"/>
  <c r="I35"/>
  <c r="L35" s="1"/>
  <c r="J35"/>
  <c r="K35"/>
  <c r="N35"/>
  <c r="O35"/>
  <c r="A36"/>
  <c r="G36"/>
  <c r="I36"/>
  <c r="L36" s="1"/>
  <c r="J36"/>
  <c r="K36"/>
  <c r="N36"/>
  <c r="O36"/>
  <c r="A37"/>
  <c r="G37"/>
  <c r="I37"/>
  <c r="L37" s="1"/>
  <c r="J37"/>
  <c r="K37"/>
  <c r="N37"/>
  <c r="O37"/>
  <c r="A28" i="6"/>
  <c r="G28"/>
  <c r="I28"/>
  <c r="J28"/>
  <c r="K28"/>
  <c r="L28" s="1"/>
  <c r="N28"/>
  <c r="O28"/>
  <c r="A29"/>
  <c r="G29"/>
  <c r="I29"/>
  <c r="L29" s="1"/>
  <c r="J29"/>
  <c r="K29"/>
  <c r="N29"/>
  <c r="O29"/>
  <c r="A30"/>
  <c r="G30"/>
  <c r="I30"/>
  <c r="L30" s="1"/>
  <c r="J30"/>
  <c r="K30"/>
  <c r="N30"/>
  <c r="O30"/>
  <c r="A31"/>
  <c r="G31"/>
  <c r="I31"/>
  <c r="L31" s="1"/>
  <c r="J31"/>
  <c r="K31"/>
  <c r="N31"/>
  <c r="O31"/>
  <c r="A32"/>
  <c r="G32"/>
  <c r="I32"/>
  <c r="L32" s="1"/>
  <c r="J32"/>
  <c r="K32"/>
  <c r="N32"/>
  <c r="O32"/>
  <c r="A33"/>
  <c r="G33"/>
  <c r="I33"/>
  <c r="L33" s="1"/>
  <c r="J33"/>
  <c r="K33"/>
  <c r="N33"/>
  <c r="O33"/>
  <c r="A34"/>
  <c r="G34"/>
  <c r="I34"/>
  <c r="L34" s="1"/>
  <c r="J34"/>
  <c r="K34"/>
  <c r="N34"/>
  <c r="O34"/>
  <c r="A35"/>
  <c r="G35"/>
  <c r="I35"/>
  <c r="L35" s="1"/>
  <c r="J35"/>
  <c r="K35"/>
  <c r="N35"/>
  <c r="O35"/>
  <c r="A36"/>
  <c r="G36"/>
  <c r="I36"/>
  <c r="L36" s="1"/>
  <c r="J36"/>
  <c r="K36"/>
  <c r="N36"/>
  <c r="O36"/>
  <c r="A37"/>
  <c r="G37"/>
  <c r="I37"/>
  <c r="L37" s="1"/>
  <c r="J37"/>
  <c r="K37"/>
  <c r="N37"/>
  <c r="O37"/>
  <c r="A28" i="5"/>
  <c r="G28"/>
  <c r="I28"/>
  <c r="J28"/>
  <c r="K28" s="1"/>
  <c r="L28" s="1"/>
  <c r="N28"/>
  <c r="O28"/>
  <c r="A29"/>
  <c r="G29"/>
  <c r="I29"/>
  <c r="J29"/>
  <c r="K29" s="1"/>
  <c r="L29" s="1"/>
  <c r="N29"/>
  <c r="O29"/>
  <c r="A30"/>
  <c r="G30"/>
  <c r="I30"/>
  <c r="J30"/>
  <c r="K30" s="1"/>
  <c r="L30" s="1"/>
  <c r="N30"/>
  <c r="O30"/>
  <c r="A31"/>
  <c r="G31"/>
  <c r="I31"/>
  <c r="J31"/>
  <c r="K31" s="1"/>
  <c r="L31" s="1"/>
  <c r="N31"/>
  <c r="O31"/>
  <c r="A32"/>
  <c r="G32"/>
  <c r="I32"/>
  <c r="J32"/>
  <c r="K32" s="1"/>
  <c r="L32" s="1"/>
  <c r="N32"/>
  <c r="O32"/>
  <c r="A33"/>
  <c r="G33"/>
  <c r="I33"/>
  <c r="J33"/>
  <c r="K33" s="1"/>
  <c r="L33" s="1"/>
  <c r="N33"/>
  <c r="O33"/>
  <c r="A34"/>
  <c r="G34"/>
  <c r="I34"/>
  <c r="J34"/>
  <c r="K34" s="1"/>
  <c r="L34" s="1"/>
  <c r="N34"/>
  <c r="O34"/>
  <c r="A35"/>
  <c r="G35"/>
  <c r="I35"/>
  <c r="J35"/>
  <c r="K35" s="1"/>
  <c r="L35" s="1"/>
  <c r="N35"/>
  <c r="O35"/>
  <c r="A36"/>
  <c r="G36"/>
  <c r="I36"/>
  <c r="J36"/>
  <c r="K36" s="1"/>
  <c r="L36" s="1"/>
  <c r="N36"/>
  <c r="O36"/>
  <c r="A37"/>
  <c r="G37"/>
  <c r="I37"/>
  <c r="J37"/>
  <c r="K37" s="1"/>
  <c r="L37" s="1"/>
  <c r="N37"/>
  <c r="O37"/>
  <c r="A28" i="4"/>
  <c r="G28"/>
  <c r="I28"/>
  <c r="J28"/>
  <c r="K28" s="1"/>
  <c r="L28" s="1"/>
  <c r="N28"/>
  <c r="O28"/>
  <c r="A29"/>
  <c r="G29"/>
  <c r="I29"/>
  <c r="J29"/>
  <c r="K29" s="1"/>
  <c r="L29" s="1"/>
  <c r="N29"/>
  <c r="O29"/>
  <c r="A30"/>
  <c r="G30"/>
  <c r="I30"/>
  <c r="J30"/>
  <c r="K30" s="1"/>
  <c r="L30" s="1"/>
  <c r="N30"/>
  <c r="O30"/>
  <c r="A31"/>
  <c r="G31"/>
  <c r="I31"/>
  <c r="J31"/>
  <c r="K31" s="1"/>
  <c r="L31" s="1"/>
  <c r="N31"/>
  <c r="O31"/>
  <c r="A32"/>
  <c r="G32"/>
  <c r="I32"/>
  <c r="J32"/>
  <c r="K32" s="1"/>
  <c r="L32" s="1"/>
  <c r="N32"/>
  <c r="O32"/>
  <c r="A33"/>
  <c r="G33"/>
  <c r="I33"/>
  <c r="J33"/>
  <c r="K33" s="1"/>
  <c r="L33" s="1"/>
  <c r="N33"/>
  <c r="O33"/>
  <c r="A34"/>
  <c r="G34"/>
  <c r="I34"/>
  <c r="J34"/>
  <c r="K34" s="1"/>
  <c r="L34" s="1"/>
  <c r="N34"/>
  <c r="O34"/>
  <c r="A35"/>
  <c r="G35"/>
  <c r="I35"/>
  <c r="J35"/>
  <c r="K35" s="1"/>
  <c r="L35" s="1"/>
  <c r="N35"/>
  <c r="O35"/>
  <c r="A36"/>
  <c r="G36"/>
  <c r="I36"/>
  <c r="J36"/>
  <c r="K36" s="1"/>
  <c r="L36" s="1"/>
  <c r="N36"/>
  <c r="O36"/>
  <c r="A37"/>
  <c r="G37"/>
  <c r="I37"/>
  <c r="J37"/>
  <c r="K37" s="1"/>
  <c r="L37" s="1"/>
  <c r="N37"/>
  <c r="O37"/>
  <c r="A27" i="3"/>
  <c r="G27"/>
  <c r="I27"/>
  <c r="J27"/>
  <c r="K27" s="1"/>
  <c r="L27" s="1"/>
  <c r="N27"/>
  <c r="O27"/>
  <c r="A28"/>
  <c r="G28"/>
  <c r="I28"/>
  <c r="J28"/>
  <c r="K28" s="1"/>
  <c r="L28" s="1"/>
  <c r="N28"/>
  <c r="O28"/>
  <c r="A29"/>
  <c r="G29"/>
  <c r="I29"/>
  <c r="J29"/>
  <c r="K29" s="1"/>
  <c r="L29" s="1"/>
  <c r="N29"/>
  <c r="O29"/>
  <c r="A30"/>
  <c r="G30"/>
  <c r="I30"/>
  <c r="J30"/>
  <c r="K30" s="1"/>
  <c r="L30" s="1"/>
  <c r="N30"/>
  <c r="O30"/>
  <c r="A31"/>
  <c r="G31"/>
  <c r="I31"/>
  <c r="J31"/>
  <c r="K31" s="1"/>
  <c r="L31" s="1"/>
  <c r="N31"/>
  <c r="O31"/>
  <c r="A32"/>
  <c r="G32"/>
  <c r="I32"/>
  <c r="J32"/>
  <c r="K32" s="1"/>
  <c r="L32" s="1"/>
  <c r="N32"/>
  <c r="O32"/>
  <c r="A33"/>
  <c r="G33"/>
  <c r="I33"/>
  <c r="J33"/>
  <c r="K33" s="1"/>
  <c r="L33" s="1"/>
  <c r="N33"/>
  <c r="O33"/>
  <c r="A34"/>
  <c r="G34"/>
  <c r="I34"/>
  <c r="J34"/>
  <c r="K34" s="1"/>
  <c r="L34" s="1"/>
  <c r="N34"/>
  <c r="O34"/>
  <c r="A35"/>
  <c r="G35"/>
  <c r="I35"/>
  <c r="J35"/>
  <c r="K35" s="1"/>
  <c r="L35" s="1"/>
  <c r="N35"/>
  <c r="O35"/>
  <c r="A36"/>
  <c r="G36"/>
  <c r="I36"/>
  <c r="J36"/>
  <c r="K36" s="1"/>
  <c r="L36" s="1"/>
  <c r="N36"/>
  <c r="O36"/>
  <c r="A37"/>
  <c r="G37"/>
  <c r="I37"/>
  <c r="J37"/>
  <c r="K37" s="1"/>
  <c r="L37" s="1"/>
  <c r="N37"/>
  <c r="O37"/>
  <c r="A28" i="2"/>
  <c r="G28"/>
  <c r="I28"/>
  <c r="J28"/>
  <c r="K28"/>
  <c r="L28" s="1"/>
  <c r="N28"/>
  <c r="O28"/>
  <c r="A29"/>
  <c r="G29"/>
  <c r="I29"/>
  <c r="L29" s="1"/>
  <c r="J29"/>
  <c r="K29"/>
  <c r="N29"/>
  <c r="O29"/>
  <c r="A30"/>
  <c r="G30"/>
  <c r="I30"/>
  <c r="L30" s="1"/>
  <c r="J30"/>
  <c r="K30"/>
  <c r="N30"/>
  <c r="O30"/>
  <c r="A31"/>
  <c r="G31"/>
  <c r="I31"/>
  <c r="L31" s="1"/>
  <c r="J31"/>
  <c r="K31"/>
  <c r="N31"/>
  <c r="O31"/>
  <c r="A32"/>
  <c r="G32"/>
  <c r="I32"/>
  <c r="L32" s="1"/>
  <c r="J32"/>
  <c r="K32"/>
  <c r="N32"/>
  <c r="O32"/>
  <c r="A33"/>
  <c r="G33"/>
  <c r="I33"/>
  <c r="L33" s="1"/>
  <c r="J33"/>
  <c r="K33"/>
  <c r="N33"/>
  <c r="O33"/>
  <c r="A34"/>
  <c r="G34"/>
  <c r="I34"/>
  <c r="L34" s="1"/>
  <c r="J34"/>
  <c r="K34"/>
  <c r="N34"/>
  <c r="O34"/>
  <c r="A35"/>
  <c r="G35"/>
  <c r="I35"/>
  <c r="L35" s="1"/>
  <c r="J35"/>
  <c r="K35"/>
  <c r="N35"/>
  <c r="O35"/>
  <c r="A36"/>
  <c r="G36"/>
  <c r="I36"/>
  <c r="L36" s="1"/>
  <c r="J36"/>
  <c r="K36"/>
  <c r="N36"/>
  <c r="O36"/>
  <c r="A37"/>
  <c r="G37"/>
  <c r="I37"/>
  <c r="L37" s="1"/>
  <c r="J37"/>
  <c r="K37"/>
  <c r="N37"/>
  <c r="O37"/>
  <c r="N28" i="11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A28"/>
  <c r="G28"/>
  <c r="I28"/>
  <c r="J28"/>
  <c r="K28"/>
  <c r="A29"/>
  <c r="G29"/>
  <c r="I29"/>
  <c r="J29"/>
  <c r="K29" s="1"/>
  <c r="A30"/>
  <c r="G30"/>
  <c r="I30"/>
  <c r="J30"/>
  <c r="K30"/>
  <c r="A31"/>
  <c r="G31"/>
  <c r="I31"/>
  <c r="J31"/>
  <c r="K31" s="1"/>
  <c r="A32"/>
  <c r="G32"/>
  <c r="I32"/>
  <c r="J32"/>
  <c r="K32"/>
  <c r="A33"/>
  <c r="G33"/>
  <c r="I33"/>
  <c r="J33"/>
  <c r="K33" s="1"/>
  <c r="A34"/>
  <c r="G34"/>
  <c r="I34"/>
  <c r="J34"/>
  <c r="K34"/>
  <c r="A35"/>
  <c r="G35"/>
  <c r="I35"/>
  <c r="J35"/>
  <c r="K35" s="1"/>
  <c r="A36"/>
  <c r="G36"/>
  <c r="I36"/>
  <c r="J36"/>
  <c r="K36"/>
  <c r="A37"/>
  <c r="G37"/>
  <c r="I37"/>
  <c r="J37"/>
  <c r="K37" s="1"/>
  <c r="O26" i="13"/>
  <c r="N26"/>
  <c r="J26"/>
  <c r="K26" s="1"/>
  <c r="I26"/>
  <c r="G26"/>
  <c r="L26" s="1"/>
  <c r="A26"/>
  <c r="O25"/>
  <c r="N25"/>
  <c r="J25"/>
  <c r="K25" s="1"/>
  <c r="I25"/>
  <c r="G25"/>
  <c r="L25" s="1"/>
  <c r="A25"/>
  <c r="O24"/>
  <c r="N24"/>
  <c r="J24"/>
  <c r="K24" s="1"/>
  <c r="I24"/>
  <c r="G24"/>
  <c r="L24" s="1"/>
  <c r="A24"/>
  <c r="O23"/>
  <c r="N23"/>
  <c r="J23"/>
  <c r="K23" s="1"/>
  <c r="I23"/>
  <c r="G23"/>
  <c r="L23" s="1"/>
  <c r="A23"/>
  <c r="O22"/>
  <c r="N22"/>
  <c r="J22"/>
  <c r="K22" s="1"/>
  <c r="I22"/>
  <c r="G22"/>
  <c r="L22" s="1"/>
  <c r="A22"/>
  <c r="O21"/>
  <c r="N21"/>
  <c r="J21"/>
  <c r="K21" s="1"/>
  <c r="I21"/>
  <c r="G21"/>
  <c r="L21" s="1"/>
  <c r="A21"/>
  <c r="O20"/>
  <c r="N20"/>
  <c r="J20"/>
  <c r="K20" s="1"/>
  <c r="I20"/>
  <c r="G20"/>
  <c r="L20" s="1"/>
  <c r="A20"/>
  <c r="O19"/>
  <c r="N19"/>
  <c r="J19"/>
  <c r="K19" s="1"/>
  <c r="I19"/>
  <c r="G19"/>
  <c r="L19" s="1"/>
  <c r="A19"/>
  <c r="O18"/>
  <c r="N18"/>
  <c r="J18"/>
  <c r="K18" s="1"/>
  <c r="I18"/>
  <c r="G18"/>
  <c r="L18" s="1"/>
  <c r="A18"/>
  <c r="O17"/>
  <c r="N17"/>
  <c r="J17"/>
  <c r="K17" s="1"/>
  <c r="I17"/>
  <c r="G17"/>
  <c r="L17" s="1"/>
  <c r="A17"/>
  <c r="O16"/>
  <c r="N16"/>
  <c r="J16"/>
  <c r="K16" s="1"/>
  <c r="I16"/>
  <c r="G16"/>
  <c r="L16" s="1"/>
  <c r="A16"/>
  <c r="O15"/>
  <c r="N15"/>
  <c r="J15"/>
  <c r="K15" s="1"/>
  <c r="I15"/>
  <c r="G15"/>
  <c r="L15" s="1"/>
  <c r="A15"/>
  <c r="O14"/>
  <c r="N14"/>
  <c r="J14"/>
  <c r="K14" s="1"/>
  <c r="I14"/>
  <c r="G14"/>
  <c r="L14" s="1"/>
  <c r="A14"/>
  <c r="O13"/>
  <c r="N13"/>
  <c r="J13"/>
  <c r="K13" s="1"/>
  <c r="I13"/>
  <c r="G13"/>
  <c r="L13" s="1"/>
  <c r="A13"/>
  <c r="O12"/>
  <c r="N12"/>
  <c r="J12"/>
  <c r="K12" s="1"/>
  <c r="I12"/>
  <c r="G12"/>
  <c r="L12" s="1"/>
  <c r="A12"/>
  <c r="O11"/>
  <c r="N11"/>
  <c r="J11"/>
  <c r="K11" s="1"/>
  <c r="I11"/>
  <c r="G11"/>
  <c r="A11"/>
  <c r="O10"/>
  <c r="N10"/>
  <c r="J10"/>
  <c r="K10" s="1"/>
  <c r="I10"/>
  <c r="G10"/>
  <c r="A10"/>
  <c r="O9"/>
  <c r="N9"/>
  <c r="J9"/>
  <c r="K9" s="1"/>
  <c r="I9"/>
  <c r="G9"/>
  <c r="L9" s="1"/>
  <c r="A9"/>
  <c r="O8"/>
  <c r="N8"/>
  <c r="J8"/>
  <c r="K8" s="1"/>
  <c r="I8"/>
  <c r="G8"/>
  <c r="L8" s="1"/>
  <c r="A8"/>
  <c r="O7"/>
  <c r="N7"/>
  <c r="J7"/>
  <c r="K7" s="1"/>
  <c r="I7"/>
  <c r="G7"/>
  <c r="A7"/>
  <c r="O6"/>
  <c r="N6"/>
  <c r="J6"/>
  <c r="K6" s="1"/>
  <c r="I6"/>
  <c r="G6"/>
  <c r="A6"/>
  <c r="O5"/>
  <c r="N5"/>
  <c r="J5"/>
  <c r="K5" s="1"/>
  <c r="I5"/>
  <c r="G5"/>
  <c r="L5" s="1"/>
  <c r="A5"/>
  <c r="O4"/>
  <c r="N4"/>
  <c r="K4"/>
  <c r="I4"/>
  <c r="G4"/>
  <c r="A4"/>
  <c r="K5" i="12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5" i="1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6" i="10"/>
  <c r="K14"/>
  <c r="K15"/>
  <c r="K16"/>
  <c r="K17"/>
  <c r="K18"/>
  <c r="K19"/>
  <c r="K20"/>
  <c r="K21"/>
  <c r="K22"/>
  <c r="K23"/>
  <c r="K24"/>
  <c r="K25"/>
  <c r="K26"/>
  <c r="K27"/>
  <c r="K10" i="9"/>
  <c r="K11"/>
  <c r="K12"/>
  <c r="K13"/>
  <c r="K14"/>
  <c r="K15"/>
  <c r="K16"/>
  <c r="K17"/>
  <c r="K18"/>
  <c r="K19"/>
  <c r="K20"/>
  <c r="K21"/>
  <c r="K22"/>
  <c r="K23"/>
  <c r="K24"/>
  <c r="K25"/>
  <c r="K26"/>
  <c r="K27"/>
  <c r="K12" i="8"/>
  <c r="K13"/>
  <c r="K14"/>
  <c r="K16"/>
  <c r="K17"/>
  <c r="K18"/>
  <c r="K19"/>
  <c r="K20"/>
  <c r="K21"/>
  <c r="K22"/>
  <c r="K23"/>
  <c r="K24"/>
  <c r="K25"/>
  <c r="K27"/>
  <c r="K9" i="7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15" i="6"/>
  <c r="K16"/>
  <c r="K17"/>
  <c r="K18"/>
  <c r="K19"/>
  <c r="K20"/>
  <c r="K21"/>
  <c r="K22"/>
  <c r="K23"/>
  <c r="K24"/>
  <c r="K25"/>
  <c r="K26"/>
  <c r="K27"/>
  <c r="K17" i="4"/>
  <c r="K18"/>
  <c r="K19"/>
  <c r="K20"/>
  <c r="K21"/>
  <c r="K22"/>
  <c r="K23"/>
  <c r="K24"/>
  <c r="K25"/>
  <c r="K26"/>
  <c r="K27"/>
  <c r="K15" i="2"/>
  <c r="K16"/>
  <c r="K17"/>
  <c r="K18"/>
  <c r="K19"/>
  <c r="K20"/>
  <c r="K21"/>
  <c r="K22"/>
  <c r="K23"/>
  <c r="K24"/>
  <c r="K25"/>
  <c r="K26"/>
  <c r="K27"/>
  <c r="J7" i="3"/>
  <c r="K7" s="1"/>
  <c r="J5" i="1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4"/>
  <c r="K4" s="1"/>
  <c r="J5" i="1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4"/>
  <c r="K4" s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4"/>
  <c r="J4" i="10"/>
  <c r="K4" s="1"/>
  <c r="J11"/>
  <c r="K11" s="1"/>
  <c r="J13"/>
  <c r="K13" s="1"/>
  <c r="J8"/>
  <c r="K8" s="1"/>
  <c r="J10"/>
  <c r="K10" s="1"/>
  <c r="J9"/>
  <c r="K9" s="1"/>
  <c r="J7"/>
  <c r="K7" s="1"/>
  <c r="J12"/>
  <c r="K12" s="1"/>
  <c r="J14"/>
  <c r="J15"/>
  <c r="J16"/>
  <c r="J17"/>
  <c r="J18"/>
  <c r="J19"/>
  <c r="J20"/>
  <c r="J21"/>
  <c r="J22"/>
  <c r="J23"/>
  <c r="J24"/>
  <c r="J25"/>
  <c r="J26"/>
  <c r="J27"/>
  <c r="J5"/>
  <c r="K5" s="1"/>
  <c r="O4"/>
  <c r="O11"/>
  <c r="O13"/>
  <c r="O8"/>
  <c r="O10"/>
  <c r="O9"/>
  <c r="O7"/>
  <c r="O12"/>
  <c r="O6"/>
  <c r="O14"/>
  <c r="O15"/>
  <c r="O16"/>
  <c r="O17"/>
  <c r="O18"/>
  <c r="O19"/>
  <c r="O20"/>
  <c r="O21"/>
  <c r="O22"/>
  <c r="O23"/>
  <c r="O24"/>
  <c r="O25"/>
  <c r="O26"/>
  <c r="O27"/>
  <c r="O5"/>
  <c r="J5" i="9"/>
  <c r="K5" s="1"/>
  <c r="J6"/>
  <c r="K6" s="1"/>
  <c r="J7"/>
  <c r="K7" s="1"/>
  <c r="J8"/>
  <c r="K8" s="1"/>
  <c r="J9"/>
  <c r="K9" s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4"/>
  <c r="K4" s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4"/>
  <c r="J11" i="8"/>
  <c r="K11" s="1"/>
  <c r="J8"/>
  <c r="K8" s="1"/>
  <c r="J4"/>
  <c r="K4" s="1"/>
  <c r="J7"/>
  <c r="K7" s="1"/>
  <c r="J10"/>
  <c r="K10" s="1"/>
  <c r="J5"/>
  <c r="K5" s="1"/>
  <c r="J6"/>
  <c r="K6" s="1"/>
  <c r="J12"/>
  <c r="J13"/>
  <c r="J14"/>
  <c r="J15"/>
  <c r="K15" s="1"/>
  <c r="J16"/>
  <c r="J17"/>
  <c r="J18"/>
  <c r="J19"/>
  <c r="J20"/>
  <c r="J21"/>
  <c r="J22"/>
  <c r="J23"/>
  <c r="J24"/>
  <c r="J25"/>
  <c r="J26"/>
  <c r="K26" s="1"/>
  <c r="J27"/>
  <c r="J9"/>
  <c r="K9" s="1"/>
  <c r="O11"/>
  <c r="O8"/>
  <c r="O4"/>
  <c r="O7"/>
  <c r="O10"/>
  <c r="O5"/>
  <c r="O6"/>
  <c r="O12"/>
  <c r="O13"/>
  <c r="O14"/>
  <c r="O15"/>
  <c r="O16"/>
  <c r="O17"/>
  <c r="O18"/>
  <c r="O19"/>
  <c r="O20"/>
  <c r="O21"/>
  <c r="O22"/>
  <c r="O23"/>
  <c r="O24"/>
  <c r="O25"/>
  <c r="O26"/>
  <c r="O27"/>
  <c r="O9"/>
  <c r="J5" i="7"/>
  <c r="K5" s="1"/>
  <c r="J6"/>
  <c r="K6" s="1"/>
  <c r="J7"/>
  <c r="K7" s="1"/>
  <c r="J8"/>
  <c r="K8" s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4"/>
  <c r="K4" s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4"/>
  <c r="J5" i="6"/>
  <c r="K5" s="1"/>
  <c r="J10"/>
  <c r="K10" s="1"/>
  <c r="J11"/>
  <c r="K11" s="1"/>
  <c r="J6"/>
  <c r="K6" s="1"/>
  <c r="J9"/>
  <c r="K9" s="1"/>
  <c r="J8"/>
  <c r="K8" s="1"/>
  <c r="J14"/>
  <c r="K14" s="1"/>
  <c r="J13"/>
  <c r="K13" s="1"/>
  <c r="J7"/>
  <c r="K7" s="1"/>
  <c r="J12"/>
  <c r="K12" s="1"/>
  <c r="J15"/>
  <c r="J16"/>
  <c r="J17"/>
  <c r="J18"/>
  <c r="J19"/>
  <c r="J20"/>
  <c r="J21"/>
  <c r="J22"/>
  <c r="J23"/>
  <c r="J24"/>
  <c r="J25"/>
  <c r="J26"/>
  <c r="J27"/>
  <c r="J4"/>
  <c r="K4" s="1"/>
  <c r="O5"/>
  <c r="O10"/>
  <c r="O11"/>
  <c r="O6"/>
  <c r="O9"/>
  <c r="O8"/>
  <c r="O14"/>
  <c r="O13"/>
  <c r="O7"/>
  <c r="O12"/>
  <c r="O15"/>
  <c r="O16"/>
  <c r="O17"/>
  <c r="O18"/>
  <c r="O19"/>
  <c r="O20"/>
  <c r="O21"/>
  <c r="O22"/>
  <c r="O23"/>
  <c r="O24"/>
  <c r="O25"/>
  <c r="O26"/>
  <c r="O27"/>
  <c r="O4"/>
  <c r="J8" i="5"/>
  <c r="J4"/>
  <c r="J7"/>
  <c r="J10"/>
  <c r="J5"/>
  <c r="J11"/>
  <c r="J6"/>
  <c r="J12"/>
  <c r="J13"/>
  <c r="J14"/>
  <c r="J15"/>
  <c r="J16"/>
  <c r="J17"/>
  <c r="J18"/>
  <c r="J19"/>
  <c r="J20"/>
  <c r="J21"/>
  <c r="J22"/>
  <c r="J23"/>
  <c r="J24"/>
  <c r="J25"/>
  <c r="J26"/>
  <c r="J27"/>
  <c r="J9"/>
  <c r="O8"/>
  <c r="O4"/>
  <c r="O7"/>
  <c r="O10"/>
  <c r="O5"/>
  <c r="O11"/>
  <c r="O6"/>
  <c r="O12"/>
  <c r="O13"/>
  <c r="O14"/>
  <c r="O15"/>
  <c r="O16"/>
  <c r="O17"/>
  <c r="O18"/>
  <c r="O19"/>
  <c r="O20"/>
  <c r="O21"/>
  <c r="O22"/>
  <c r="O23"/>
  <c r="O24"/>
  <c r="O25"/>
  <c r="O26"/>
  <c r="O27"/>
  <c r="O9"/>
  <c r="J8" i="4"/>
  <c r="K8" s="1"/>
  <c r="J16"/>
  <c r="K16" s="1"/>
  <c r="J9"/>
  <c r="K9" s="1"/>
  <c r="J15"/>
  <c r="K15" s="1"/>
  <c r="J6"/>
  <c r="K6" s="1"/>
  <c r="J14"/>
  <c r="K14" s="1"/>
  <c r="J12"/>
  <c r="K12" s="1"/>
  <c r="J5"/>
  <c r="K5" s="1"/>
  <c r="J13"/>
  <c r="K13" s="1"/>
  <c r="J11"/>
  <c r="K11" s="1"/>
  <c r="J7"/>
  <c r="K7" s="1"/>
  <c r="J10"/>
  <c r="K10" s="1"/>
  <c r="J17"/>
  <c r="J18"/>
  <c r="J19"/>
  <c r="J20"/>
  <c r="J21"/>
  <c r="J22"/>
  <c r="J23"/>
  <c r="J24"/>
  <c r="J25"/>
  <c r="J26"/>
  <c r="J27"/>
  <c r="J4"/>
  <c r="K4" s="1"/>
  <c r="O8"/>
  <c r="O16"/>
  <c r="O9"/>
  <c r="O15"/>
  <c r="O6"/>
  <c r="O14"/>
  <c r="O12"/>
  <c r="O5"/>
  <c r="O13"/>
  <c r="O11"/>
  <c r="O7"/>
  <c r="O10"/>
  <c r="O17"/>
  <c r="O18"/>
  <c r="O19"/>
  <c r="O20"/>
  <c r="O21"/>
  <c r="O22"/>
  <c r="O23"/>
  <c r="O24"/>
  <c r="O25"/>
  <c r="O26"/>
  <c r="O27"/>
  <c r="O4"/>
  <c r="J8" i="3"/>
  <c r="K8" s="1"/>
  <c r="K10"/>
  <c r="J6"/>
  <c r="K6" s="1"/>
  <c r="K9"/>
  <c r="J5"/>
  <c r="K5" s="1"/>
  <c r="J4"/>
  <c r="K4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O8"/>
  <c r="O10"/>
  <c r="O6"/>
  <c r="O9"/>
  <c r="O5"/>
  <c r="O4"/>
  <c r="O11"/>
  <c r="O12"/>
  <c r="O13"/>
  <c r="O14"/>
  <c r="O15"/>
  <c r="O16"/>
  <c r="O17"/>
  <c r="O18"/>
  <c r="O19"/>
  <c r="O20"/>
  <c r="O21"/>
  <c r="O22"/>
  <c r="O23"/>
  <c r="O24"/>
  <c r="O25"/>
  <c r="O26"/>
  <c r="O7"/>
  <c r="J6" i="2"/>
  <c r="K6" s="1"/>
  <c r="J10"/>
  <c r="K10" s="1"/>
  <c r="J11"/>
  <c r="K11" s="1"/>
  <c r="J14"/>
  <c r="K14" s="1"/>
  <c r="J4"/>
  <c r="K4" s="1"/>
  <c r="K12"/>
  <c r="J5"/>
  <c r="K5" s="1"/>
  <c r="J9"/>
  <c r="K9" s="1"/>
  <c r="J13"/>
  <c r="K13" s="1"/>
  <c r="J8"/>
  <c r="K8" s="1"/>
  <c r="J15"/>
  <c r="J16"/>
  <c r="J17"/>
  <c r="J18"/>
  <c r="J19"/>
  <c r="J20"/>
  <c r="J21"/>
  <c r="J22"/>
  <c r="J23"/>
  <c r="J24"/>
  <c r="J25"/>
  <c r="J26"/>
  <c r="J27"/>
  <c r="J7"/>
  <c r="K7" s="1"/>
  <c r="O6"/>
  <c r="O10"/>
  <c r="O11"/>
  <c r="O14"/>
  <c r="O4"/>
  <c r="O12"/>
  <c r="O5"/>
  <c r="O9"/>
  <c r="O13"/>
  <c r="O8"/>
  <c r="O15"/>
  <c r="O16"/>
  <c r="O17"/>
  <c r="O18"/>
  <c r="O19"/>
  <c r="O20"/>
  <c r="O21"/>
  <c r="O22"/>
  <c r="O23"/>
  <c r="O24"/>
  <c r="O25"/>
  <c r="O26"/>
  <c r="O27"/>
  <c r="O7"/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4"/>
  <c r="I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4"/>
  <c r="O5" i="12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4"/>
  <c r="N26"/>
  <c r="I26"/>
  <c r="G26"/>
  <c r="L26" s="1"/>
  <c r="A26"/>
  <c r="N25"/>
  <c r="I25"/>
  <c r="G25"/>
  <c r="A25"/>
  <c r="N24"/>
  <c r="I24"/>
  <c r="G24"/>
  <c r="A24"/>
  <c r="N23"/>
  <c r="I23"/>
  <c r="G23"/>
  <c r="A23"/>
  <c r="N22"/>
  <c r="I22"/>
  <c r="G22"/>
  <c r="A22"/>
  <c r="N21"/>
  <c r="I21"/>
  <c r="G21"/>
  <c r="A21"/>
  <c r="N20"/>
  <c r="I20"/>
  <c r="G20"/>
  <c r="A20"/>
  <c r="N19"/>
  <c r="I19"/>
  <c r="G19"/>
  <c r="A19"/>
  <c r="N18"/>
  <c r="I18"/>
  <c r="G18"/>
  <c r="A18"/>
  <c r="N17"/>
  <c r="I17"/>
  <c r="G17"/>
  <c r="A17"/>
  <c r="N16"/>
  <c r="I16"/>
  <c r="G16"/>
  <c r="A16"/>
  <c r="N15"/>
  <c r="I15"/>
  <c r="G15"/>
  <c r="A15"/>
  <c r="N14"/>
  <c r="I14"/>
  <c r="G14"/>
  <c r="A14"/>
  <c r="N13"/>
  <c r="I13"/>
  <c r="G13"/>
  <c r="A13"/>
  <c r="N12"/>
  <c r="I12"/>
  <c r="G12"/>
  <c r="A12"/>
  <c r="N11"/>
  <c r="I11"/>
  <c r="G11"/>
  <c r="A11"/>
  <c r="N10"/>
  <c r="I10"/>
  <c r="G10"/>
  <c r="A10"/>
  <c r="N9"/>
  <c r="I9"/>
  <c r="G9"/>
  <c r="A9"/>
  <c r="N8"/>
  <c r="I8"/>
  <c r="G8"/>
  <c r="A8"/>
  <c r="N7"/>
  <c r="I7"/>
  <c r="G7"/>
  <c r="A7"/>
  <c r="N6"/>
  <c r="I6"/>
  <c r="G6"/>
  <c r="A6"/>
  <c r="N5"/>
  <c r="I5"/>
  <c r="G5"/>
  <c r="A5"/>
  <c r="N4"/>
  <c r="I4"/>
  <c r="G4"/>
  <c r="A4"/>
  <c r="N27" i="11"/>
  <c r="I27"/>
  <c r="L27" s="1"/>
  <c r="G27"/>
  <c r="A27"/>
  <c r="N26"/>
  <c r="I26"/>
  <c r="G26"/>
  <c r="L26" s="1"/>
  <c r="A26"/>
  <c r="N25"/>
  <c r="I25"/>
  <c r="L25" s="1"/>
  <c r="G25"/>
  <c r="A25"/>
  <c r="N24"/>
  <c r="I24"/>
  <c r="G24"/>
  <c r="L24" s="1"/>
  <c r="A24"/>
  <c r="N23"/>
  <c r="I23"/>
  <c r="L23" s="1"/>
  <c r="G23"/>
  <c r="A23"/>
  <c r="N22"/>
  <c r="I22"/>
  <c r="G22"/>
  <c r="L22" s="1"/>
  <c r="A22"/>
  <c r="N21"/>
  <c r="I21"/>
  <c r="L21" s="1"/>
  <c r="G21"/>
  <c r="A21"/>
  <c r="N20"/>
  <c r="I20"/>
  <c r="G20"/>
  <c r="L20" s="1"/>
  <c r="A20"/>
  <c r="N19"/>
  <c r="I19"/>
  <c r="L19" s="1"/>
  <c r="G19"/>
  <c r="A19"/>
  <c r="N18"/>
  <c r="I18"/>
  <c r="G18"/>
  <c r="L18" s="1"/>
  <c r="A18"/>
  <c r="N17"/>
  <c r="I17"/>
  <c r="L17" s="1"/>
  <c r="G17"/>
  <c r="A17"/>
  <c r="N16"/>
  <c r="I16"/>
  <c r="G16"/>
  <c r="L16" s="1"/>
  <c r="A16"/>
  <c r="N15"/>
  <c r="I15"/>
  <c r="L15" s="1"/>
  <c r="G15"/>
  <c r="A15"/>
  <c r="N14"/>
  <c r="I14"/>
  <c r="G14"/>
  <c r="L14" s="1"/>
  <c r="A14"/>
  <c r="N13"/>
  <c r="I13"/>
  <c r="L13" s="1"/>
  <c r="G13"/>
  <c r="A13"/>
  <c r="N12"/>
  <c r="I12"/>
  <c r="G12"/>
  <c r="L12" s="1"/>
  <c r="A12"/>
  <c r="N11"/>
  <c r="I11"/>
  <c r="L11" s="1"/>
  <c r="G11"/>
  <c r="A11"/>
  <c r="N10"/>
  <c r="I10"/>
  <c r="G10"/>
  <c r="L10" s="1"/>
  <c r="A10"/>
  <c r="N9"/>
  <c r="I9"/>
  <c r="L9" s="1"/>
  <c r="G9"/>
  <c r="A9"/>
  <c r="N8"/>
  <c r="I8"/>
  <c r="G8"/>
  <c r="L8" s="1"/>
  <c r="A8"/>
  <c r="N7"/>
  <c r="I7"/>
  <c r="L7" s="1"/>
  <c r="G7"/>
  <c r="A7"/>
  <c r="N6"/>
  <c r="I6"/>
  <c r="G6"/>
  <c r="L6" s="1"/>
  <c r="A6"/>
  <c r="N5"/>
  <c r="I5"/>
  <c r="L5" s="1"/>
  <c r="G5"/>
  <c r="A5"/>
  <c r="N4"/>
  <c r="I4"/>
  <c r="G4"/>
  <c r="A4"/>
  <c r="N27" i="10"/>
  <c r="I27"/>
  <c r="G27"/>
  <c r="A27"/>
  <c r="N26"/>
  <c r="I26"/>
  <c r="G26"/>
  <c r="A26"/>
  <c r="N25"/>
  <c r="I25"/>
  <c r="G25"/>
  <c r="A25"/>
  <c r="N24"/>
  <c r="I24"/>
  <c r="G24"/>
  <c r="A24"/>
  <c r="N23"/>
  <c r="I23"/>
  <c r="G23"/>
  <c r="A23"/>
  <c r="N22"/>
  <c r="I22"/>
  <c r="G22"/>
  <c r="A22"/>
  <c r="N21"/>
  <c r="I21"/>
  <c r="G21"/>
  <c r="A21"/>
  <c r="N20"/>
  <c r="I20"/>
  <c r="G20"/>
  <c r="A20"/>
  <c r="N19"/>
  <c r="I19"/>
  <c r="G19"/>
  <c r="A19"/>
  <c r="N18"/>
  <c r="I18"/>
  <c r="G18"/>
  <c r="A18"/>
  <c r="N17"/>
  <c r="I17"/>
  <c r="G17"/>
  <c r="A17"/>
  <c r="N16"/>
  <c r="I16"/>
  <c r="G16"/>
  <c r="A16"/>
  <c r="N15"/>
  <c r="I15"/>
  <c r="G15"/>
  <c r="A15"/>
  <c r="N14"/>
  <c r="I14"/>
  <c r="G14"/>
  <c r="A14"/>
  <c r="N6"/>
  <c r="I6"/>
  <c r="G6"/>
  <c r="A6"/>
  <c r="N12"/>
  <c r="I12"/>
  <c r="G12"/>
  <c r="A12"/>
  <c r="N7"/>
  <c r="I7"/>
  <c r="G7"/>
  <c r="A7"/>
  <c r="N9"/>
  <c r="I9"/>
  <c r="A9"/>
  <c r="N10"/>
  <c r="I10"/>
  <c r="A10"/>
  <c r="N8"/>
  <c r="I8"/>
  <c r="G8"/>
  <c r="A8"/>
  <c r="N13"/>
  <c r="I13"/>
  <c r="G13"/>
  <c r="A13"/>
  <c r="N11"/>
  <c r="I11"/>
  <c r="G11"/>
  <c r="A11"/>
  <c r="N4"/>
  <c r="I4"/>
  <c r="G4"/>
  <c r="A4"/>
  <c r="N5"/>
  <c r="I5"/>
  <c r="G5"/>
  <c r="A5"/>
  <c r="N27" i="9"/>
  <c r="I27"/>
  <c r="G27"/>
  <c r="L27" s="1"/>
  <c r="A27"/>
  <c r="N26"/>
  <c r="I26"/>
  <c r="G26"/>
  <c r="L26" s="1"/>
  <c r="A26"/>
  <c r="N25"/>
  <c r="I25"/>
  <c r="G25"/>
  <c r="L25" s="1"/>
  <c r="A25"/>
  <c r="N24"/>
  <c r="I24"/>
  <c r="G24"/>
  <c r="A24"/>
  <c r="N23"/>
  <c r="I23"/>
  <c r="G23"/>
  <c r="A23"/>
  <c r="N22"/>
  <c r="I22"/>
  <c r="G22"/>
  <c r="A22"/>
  <c r="N21"/>
  <c r="I21"/>
  <c r="G21"/>
  <c r="A21"/>
  <c r="N20"/>
  <c r="I20"/>
  <c r="G20"/>
  <c r="A20"/>
  <c r="N19"/>
  <c r="I19"/>
  <c r="G19"/>
  <c r="A19"/>
  <c r="N18"/>
  <c r="I18"/>
  <c r="G18"/>
  <c r="A18"/>
  <c r="N17"/>
  <c r="I17"/>
  <c r="G17"/>
  <c r="A17"/>
  <c r="N16"/>
  <c r="I16"/>
  <c r="G16"/>
  <c r="A16"/>
  <c r="N15"/>
  <c r="I15"/>
  <c r="G15"/>
  <c r="A15"/>
  <c r="N14"/>
  <c r="I14"/>
  <c r="G14"/>
  <c r="A14"/>
  <c r="N13"/>
  <c r="I13"/>
  <c r="G13"/>
  <c r="A13"/>
  <c r="N12"/>
  <c r="I12"/>
  <c r="G12"/>
  <c r="A12"/>
  <c r="N11"/>
  <c r="I11"/>
  <c r="G11"/>
  <c r="A11"/>
  <c r="N10"/>
  <c r="I10"/>
  <c r="G10"/>
  <c r="A10"/>
  <c r="N9"/>
  <c r="I9"/>
  <c r="G9"/>
  <c r="A9"/>
  <c r="N8"/>
  <c r="I8"/>
  <c r="G8"/>
  <c r="A8"/>
  <c r="N7"/>
  <c r="I7"/>
  <c r="G7"/>
  <c r="A7"/>
  <c r="N6"/>
  <c r="I6"/>
  <c r="G6"/>
  <c r="A6"/>
  <c r="N5"/>
  <c r="I5"/>
  <c r="G5"/>
  <c r="A5"/>
  <c r="N4"/>
  <c r="I4"/>
  <c r="G4"/>
  <c r="A4"/>
  <c r="N27" i="8"/>
  <c r="I27"/>
  <c r="L27" s="1"/>
  <c r="G27"/>
  <c r="A27"/>
  <c r="N26"/>
  <c r="I26"/>
  <c r="G26"/>
  <c r="A26"/>
  <c r="N25"/>
  <c r="I25"/>
  <c r="L25" s="1"/>
  <c r="G25"/>
  <c r="A25"/>
  <c r="N24"/>
  <c r="I24"/>
  <c r="G24"/>
  <c r="L24" s="1"/>
  <c r="A24"/>
  <c r="N23"/>
  <c r="I23"/>
  <c r="L23" s="1"/>
  <c r="G23"/>
  <c r="A23"/>
  <c r="N22"/>
  <c r="I22"/>
  <c r="G22"/>
  <c r="L22" s="1"/>
  <c r="A22"/>
  <c r="N21"/>
  <c r="I21"/>
  <c r="L21" s="1"/>
  <c r="G21"/>
  <c r="A21"/>
  <c r="N20"/>
  <c r="I20"/>
  <c r="G20"/>
  <c r="L20" s="1"/>
  <c r="A20"/>
  <c r="N19"/>
  <c r="I19"/>
  <c r="L19" s="1"/>
  <c r="G19"/>
  <c r="A19"/>
  <c r="N18"/>
  <c r="I18"/>
  <c r="G18"/>
  <c r="L18" s="1"/>
  <c r="A18"/>
  <c r="N17"/>
  <c r="I17"/>
  <c r="L17" s="1"/>
  <c r="G17"/>
  <c r="A17"/>
  <c r="N16"/>
  <c r="I16"/>
  <c r="G16"/>
  <c r="A16"/>
  <c r="N15"/>
  <c r="I15"/>
  <c r="G15"/>
  <c r="A15"/>
  <c r="N14"/>
  <c r="I14"/>
  <c r="G14"/>
  <c r="A14"/>
  <c r="N13"/>
  <c r="I13"/>
  <c r="L13" s="1"/>
  <c r="G13"/>
  <c r="A13"/>
  <c r="N12"/>
  <c r="I12"/>
  <c r="G12"/>
  <c r="L12" s="1"/>
  <c r="A12"/>
  <c r="N6"/>
  <c r="I6"/>
  <c r="G6"/>
  <c r="A6"/>
  <c r="N5"/>
  <c r="I5"/>
  <c r="G5"/>
  <c r="A5"/>
  <c r="N10"/>
  <c r="I10"/>
  <c r="G10"/>
  <c r="A10"/>
  <c r="N7"/>
  <c r="I7"/>
  <c r="G7"/>
  <c r="A7"/>
  <c r="N4"/>
  <c r="I4"/>
  <c r="G4"/>
  <c r="A4"/>
  <c r="N8"/>
  <c r="I8"/>
  <c r="G8"/>
  <c r="A8"/>
  <c r="N11"/>
  <c r="I11"/>
  <c r="G11"/>
  <c r="A11"/>
  <c r="N9"/>
  <c r="I9"/>
  <c r="G9"/>
  <c r="A9"/>
  <c r="N27" i="7"/>
  <c r="I27"/>
  <c r="G27"/>
  <c r="A27"/>
  <c r="N26"/>
  <c r="I26"/>
  <c r="G26"/>
  <c r="A26"/>
  <c r="N25"/>
  <c r="I25"/>
  <c r="G25"/>
  <c r="A25"/>
  <c r="N24"/>
  <c r="I24"/>
  <c r="G24"/>
  <c r="A24"/>
  <c r="N23"/>
  <c r="I23"/>
  <c r="G23"/>
  <c r="A23"/>
  <c r="N22"/>
  <c r="I22"/>
  <c r="G22"/>
  <c r="A22"/>
  <c r="N21"/>
  <c r="I21"/>
  <c r="G21"/>
  <c r="A21"/>
  <c r="N20"/>
  <c r="I20"/>
  <c r="G20"/>
  <c r="A20"/>
  <c r="N19"/>
  <c r="I19"/>
  <c r="G19"/>
  <c r="A19"/>
  <c r="N18"/>
  <c r="I18"/>
  <c r="G18"/>
  <c r="A18"/>
  <c r="N17"/>
  <c r="I17"/>
  <c r="G17"/>
  <c r="A17"/>
  <c r="N16"/>
  <c r="I16"/>
  <c r="G16"/>
  <c r="A16"/>
  <c r="N15"/>
  <c r="I15"/>
  <c r="G15"/>
  <c r="A15"/>
  <c r="N14"/>
  <c r="I14"/>
  <c r="G14"/>
  <c r="A14"/>
  <c r="N13"/>
  <c r="I13"/>
  <c r="G13"/>
  <c r="A13"/>
  <c r="N12"/>
  <c r="I12"/>
  <c r="G12"/>
  <c r="A12"/>
  <c r="N11"/>
  <c r="I11"/>
  <c r="G11"/>
  <c r="A11"/>
  <c r="N10"/>
  <c r="I10"/>
  <c r="G10"/>
  <c r="A10"/>
  <c r="N9"/>
  <c r="I9"/>
  <c r="G9"/>
  <c r="A9"/>
  <c r="N8"/>
  <c r="I8"/>
  <c r="G8"/>
  <c r="A8"/>
  <c r="N7"/>
  <c r="I7"/>
  <c r="G7"/>
  <c r="A7"/>
  <c r="N6"/>
  <c r="I6"/>
  <c r="G6"/>
  <c r="A6"/>
  <c r="N5"/>
  <c r="I5"/>
  <c r="G5"/>
  <c r="A5"/>
  <c r="N4"/>
  <c r="I4"/>
  <c r="G4"/>
  <c r="A4"/>
  <c r="N27" i="6"/>
  <c r="I27"/>
  <c r="G27"/>
  <c r="L27" s="1"/>
  <c r="A27"/>
  <c r="N26"/>
  <c r="I26"/>
  <c r="G26"/>
  <c r="L26" s="1"/>
  <c r="A26"/>
  <c r="N25"/>
  <c r="I25"/>
  <c r="G25"/>
  <c r="L25" s="1"/>
  <c r="A25"/>
  <c r="N24"/>
  <c r="I24"/>
  <c r="G24"/>
  <c r="A24"/>
  <c r="N23"/>
  <c r="I23"/>
  <c r="G23"/>
  <c r="L23" s="1"/>
  <c r="A23"/>
  <c r="N22"/>
  <c r="I22"/>
  <c r="G22"/>
  <c r="A22"/>
  <c r="N21"/>
  <c r="I21"/>
  <c r="G21"/>
  <c r="L21" s="1"/>
  <c r="A21"/>
  <c r="N20"/>
  <c r="I20"/>
  <c r="G20"/>
  <c r="A20"/>
  <c r="N19"/>
  <c r="I19"/>
  <c r="G19"/>
  <c r="L19" s="1"/>
  <c r="A19"/>
  <c r="N18"/>
  <c r="I18"/>
  <c r="G18"/>
  <c r="A18"/>
  <c r="N17"/>
  <c r="I17"/>
  <c r="G17"/>
  <c r="L17" s="1"/>
  <c r="A17"/>
  <c r="N16"/>
  <c r="I16"/>
  <c r="G16"/>
  <c r="A16"/>
  <c r="N15"/>
  <c r="I15"/>
  <c r="G15"/>
  <c r="L15" s="1"/>
  <c r="A15"/>
  <c r="N12"/>
  <c r="I12"/>
  <c r="G12"/>
  <c r="A12"/>
  <c r="N7"/>
  <c r="I7"/>
  <c r="G7"/>
  <c r="A7"/>
  <c r="N13"/>
  <c r="I13"/>
  <c r="G13"/>
  <c r="A13"/>
  <c r="N14"/>
  <c r="I14"/>
  <c r="G14"/>
  <c r="A14"/>
  <c r="N8"/>
  <c r="I8"/>
  <c r="A8"/>
  <c r="N9"/>
  <c r="I9"/>
  <c r="G9"/>
  <c r="A9"/>
  <c r="N6"/>
  <c r="I6"/>
  <c r="G6"/>
  <c r="A6"/>
  <c r="N11"/>
  <c r="I11"/>
  <c r="G11"/>
  <c r="A11"/>
  <c r="N10"/>
  <c r="I10"/>
  <c r="G10"/>
  <c r="A10"/>
  <c r="N5"/>
  <c r="I5"/>
  <c r="G5"/>
  <c r="A5"/>
  <c r="N4"/>
  <c r="I4"/>
  <c r="G4"/>
  <c r="A4"/>
  <c r="N27" i="5"/>
  <c r="K27"/>
  <c r="I27"/>
  <c r="G27"/>
  <c r="L27" s="1"/>
  <c r="A27"/>
  <c r="N26"/>
  <c r="K26"/>
  <c r="I26"/>
  <c r="G26"/>
  <c r="A26"/>
  <c r="N25"/>
  <c r="K25"/>
  <c r="I25"/>
  <c r="G25"/>
  <c r="A25"/>
  <c r="N24"/>
  <c r="K24"/>
  <c r="I24"/>
  <c r="G24"/>
  <c r="A24"/>
  <c r="N23"/>
  <c r="K23"/>
  <c r="I23"/>
  <c r="G23"/>
  <c r="A23"/>
  <c r="N22"/>
  <c r="K22"/>
  <c r="I22"/>
  <c r="G22"/>
  <c r="A22"/>
  <c r="N21"/>
  <c r="K21"/>
  <c r="I21"/>
  <c r="G21"/>
  <c r="A21"/>
  <c r="N20"/>
  <c r="K20"/>
  <c r="I20"/>
  <c r="G20"/>
  <c r="A20"/>
  <c r="N19"/>
  <c r="K19"/>
  <c r="I19"/>
  <c r="G19"/>
  <c r="A19"/>
  <c r="N18"/>
  <c r="K18"/>
  <c r="I18"/>
  <c r="G18"/>
  <c r="A18"/>
  <c r="N17"/>
  <c r="K17"/>
  <c r="I17"/>
  <c r="G17"/>
  <c r="A17"/>
  <c r="N16"/>
  <c r="K16"/>
  <c r="I16"/>
  <c r="G16"/>
  <c r="A16"/>
  <c r="N15"/>
  <c r="K15"/>
  <c r="I15"/>
  <c r="G15"/>
  <c r="A15"/>
  <c r="N14"/>
  <c r="K14"/>
  <c r="I14"/>
  <c r="G14"/>
  <c r="A14"/>
  <c r="N13"/>
  <c r="K13"/>
  <c r="I13"/>
  <c r="G13"/>
  <c r="A13"/>
  <c r="N12"/>
  <c r="K12"/>
  <c r="I12"/>
  <c r="G12"/>
  <c r="A12"/>
  <c r="N6"/>
  <c r="K6"/>
  <c r="I6"/>
  <c r="G6"/>
  <c r="A6"/>
  <c r="N11"/>
  <c r="K11"/>
  <c r="I11"/>
  <c r="G11"/>
  <c r="A11"/>
  <c r="N5"/>
  <c r="K5"/>
  <c r="I5"/>
  <c r="G5"/>
  <c r="A5"/>
  <c r="N10"/>
  <c r="K10"/>
  <c r="I10"/>
  <c r="G10"/>
  <c r="A10"/>
  <c r="N7"/>
  <c r="K7"/>
  <c r="I7"/>
  <c r="G7"/>
  <c r="A7"/>
  <c r="N4"/>
  <c r="K4"/>
  <c r="I4"/>
  <c r="G4"/>
  <c r="A4"/>
  <c r="N8"/>
  <c r="K8"/>
  <c r="I8"/>
  <c r="G8"/>
  <c r="A8"/>
  <c r="N9"/>
  <c r="K9"/>
  <c r="I9"/>
  <c r="G9"/>
  <c r="A9"/>
  <c r="N27" i="4"/>
  <c r="I27"/>
  <c r="G27"/>
  <c r="L27" s="1"/>
  <c r="A27"/>
  <c r="N26"/>
  <c r="I26"/>
  <c r="G26"/>
  <c r="A26"/>
  <c r="N25"/>
  <c r="I25"/>
  <c r="G25"/>
  <c r="A25"/>
  <c r="N24"/>
  <c r="I24"/>
  <c r="G24"/>
  <c r="A24"/>
  <c r="N23"/>
  <c r="I23"/>
  <c r="G23"/>
  <c r="A23"/>
  <c r="N22"/>
  <c r="I22"/>
  <c r="G22"/>
  <c r="A22"/>
  <c r="N21"/>
  <c r="I21"/>
  <c r="G21"/>
  <c r="A21"/>
  <c r="N20"/>
  <c r="I20"/>
  <c r="G20"/>
  <c r="A20"/>
  <c r="N19"/>
  <c r="I19"/>
  <c r="G19"/>
  <c r="A19"/>
  <c r="N18"/>
  <c r="I18"/>
  <c r="G18"/>
  <c r="A18"/>
  <c r="N17"/>
  <c r="I17"/>
  <c r="G17"/>
  <c r="A17"/>
  <c r="N10"/>
  <c r="I10"/>
  <c r="G10"/>
  <c r="A10"/>
  <c r="N7"/>
  <c r="I7"/>
  <c r="G7"/>
  <c r="A7"/>
  <c r="N11"/>
  <c r="I11"/>
  <c r="G11"/>
  <c r="A11"/>
  <c r="N13"/>
  <c r="I13"/>
  <c r="G13"/>
  <c r="A13"/>
  <c r="N5"/>
  <c r="I5"/>
  <c r="G5"/>
  <c r="A5"/>
  <c r="N12"/>
  <c r="I12"/>
  <c r="G12"/>
  <c r="A12"/>
  <c r="N14"/>
  <c r="I14"/>
  <c r="G14"/>
  <c r="A14"/>
  <c r="N6"/>
  <c r="I6"/>
  <c r="G6"/>
  <c r="A6"/>
  <c r="N15"/>
  <c r="I15"/>
  <c r="G15"/>
  <c r="A15"/>
  <c r="N9"/>
  <c r="I9"/>
  <c r="G9"/>
  <c r="A9"/>
  <c r="N16"/>
  <c r="I16"/>
  <c r="G16"/>
  <c r="A16"/>
  <c r="N8"/>
  <c r="I8"/>
  <c r="G8"/>
  <c r="A8"/>
  <c r="N4"/>
  <c r="I4"/>
  <c r="G4"/>
  <c r="A4"/>
  <c r="N26" i="3"/>
  <c r="I26"/>
  <c r="G26"/>
  <c r="A26"/>
  <c r="N25"/>
  <c r="I25"/>
  <c r="G25"/>
  <c r="A25"/>
  <c r="N24"/>
  <c r="I24"/>
  <c r="G24"/>
  <c r="A24"/>
  <c r="N23"/>
  <c r="I23"/>
  <c r="G23"/>
  <c r="A23"/>
  <c r="N22"/>
  <c r="I22"/>
  <c r="G22"/>
  <c r="A22"/>
  <c r="N21"/>
  <c r="I21"/>
  <c r="G21"/>
  <c r="A21"/>
  <c r="N20"/>
  <c r="I20"/>
  <c r="G20"/>
  <c r="A20"/>
  <c r="N19"/>
  <c r="I19"/>
  <c r="G19"/>
  <c r="A19"/>
  <c r="N18"/>
  <c r="I18"/>
  <c r="G18"/>
  <c r="A18"/>
  <c r="N17"/>
  <c r="I17"/>
  <c r="G17"/>
  <c r="A17"/>
  <c r="N16"/>
  <c r="I16"/>
  <c r="G16"/>
  <c r="A16"/>
  <c r="N15"/>
  <c r="I15"/>
  <c r="G15"/>
  <c r="A15"/>
  <c r="N14"/>
  <c r="I14"/>
  <c r="G14"/>
  <c r="A14"/>
  <c r="N13"/>
  <c r="I13"/>
  <c r="G13"/>
  <c r="A13"/>
  <c r="N12"/>
  <c r="I12"/>
  <c r="G12"/>
  <c r="A12"/>
  <c r="N11"/>
  <c r="I11"/>
  <c r="G11"/>
  <c r="A11"/>
  <c r="N4"/>
  <c r="I4"/>
  <c r="G4"/>
  <c r="A4"/>
  <c r="N5"/>
  <c r="I5"/>
  <c r="G5"/>
  <c r="A5"/>
  <c r="N9"/>
  <c r="I9"/>
  <c r="G9"/>
  <c r="A9"/>
  <c r="N6"/>
  <c r="I6"/>
  <c r="G6"/>
  <c r="A6"/>
  <c r="N10"/>
  <c r="I10"/>
  <c r="G10"/>
  <c r="A10"/>
  <c r="N8"/>
  <c r="I8"/>
  <c r="G8"/>
  <c r="A8"/>
  <c r="N7"/>
  <c r="I7"/>
  <c r="G7"/>
  <c r="A7"/>
  <c r="N27" i="2"/>
  <c r="I27"/>
  <c r="G27"/>
  <c r="A27"/>
  <c r="N26"/>
  <c r="I26"/>
  <c r="G26"/>
  <c r="L26" s="1"/>
  <c r="A26"/>
  <c r="N25"/>
  <c r="I25"/>
  <c r="G25"/>
  <c r="A25"/>
  <c r="N24"/>
  <c r="I24"/>
  <c r="G24"/>
  <c r="A24"/>
  <c r="N23"/>
  <c r="I23"/>
  <c r="G23"/>
  <c r="A23"/>
  <c r="N22"/>
  <c r="I22"/>
  <c r="G22"/>
  <c r="A22"/>
  <c r="N21"/>
  <c r="I21"/>
  <c r="G21"/>
  <c r="A21"/>
  <c r="N20"/>
  <c r="I20"/>
  <c r="G20"/>
  <c r="A20"/>
  <c r="N19"/>
  <c r="I19"/>
  <c r="G19"/>
  <c r="A19"/>
  <c r="N18"/>
  <c r="I18"/>
  <c r="G18"/>
  <c r="A18"/>
  <c r="N17"/>
  <c r="I17"/>
  <c r="G17"/>
  <c r="A17"/>
  <c r="N16"/>
  <c r="I16"/>
  <c r="G16"/>
  <c r="A16"/>
  <c r="N15"/>
  <c r="I15"/>
  <c r="G15"/>
  <c r="A15"/>
  <c r="N8"/>
  <c r="I8"/>
  <c r="G8"/>
  <c r="A8"/>
  <c r="N13"/>
  <c r="I13"/>
  <c r="G13"/>
  <c r="A13"/>
  <c r="N9"/>
  <c r="I9"/>
  <c r="G9"/>
  <c r="A9"/>
  <c r="N5"/>
  <c r="I5"/>
  <c r="G5"/>
  <c r="A5"/>
  <c r="N12"/>
  <c r="I12"/>
  <c r="G12"/>
  <c r="A12"/>
  <c r="N4"/>
  <c r="I4"/>
  <c r="G4"/>
  <c r="A4"/>
  <c r="N14"/>
  <c r="I14"/>
  <c r="G14"/>
  <c r="A14"/>
  <c r="N11"/>
  <c r="I11"/>
  <c r="G11"/>
  <c r="A11"/>
  <c r="N10"/>
  <c r="I10"/>
  <c r="G10"/>
  <c r="A10"/>
  <c r="N6"/>
  <c r="I6"/>
  <c r="G6"/>
  <c r="A6"/>
  <c r="N7"/>
  <c r="I7"/>
  <c r="G7"/>
  <c r="A7"/>
  <c r="N26" i="1"/>
  <c r="K26"/>
  <c r="I26"/>
  <c r="G26"/>
  <c r="A26"/>
  <c r="N25"/>
  <c r="K25"/>
  <c r="I25"/>
  <c r="G25"/>
  <c r="A25"/>
  <c r="N24"/>
  <c r="K24"/>
  <c r="I24"/>
  <c r="G24"/>
  <c r="A24"/>
  <c r="N23"/>
  <c r="K23"/>
  <c r="I23"/>
  <c r="G23"/>
  <c r="A23"/>
  <c r="N22"/>
  <c r="K22"/>
  <c r="I22"/>
  <c r="G22"/>
  <c r="A22"/>
  <c r="N21"/>
  <c r="K21"/>
  <c r="I21"/>
  <c r="G21"/>
  <c r="A21"/>
  <c r="N20"/>
  <c r="K20"/>
  <c r="I20"/>
  <c r="G20"/>
  <c r="A20"/>
  <c r="N19"/>
  <c r="K19"/>
  <c r="I19"/>
  <c r="G19"/>
  <c r="A19"/>
  <c r="N18"/>
  <c r="K18"/>
  <c r="I18"/>
  <c r="G18"/>
  <c r="A18"/>
  <c r="N17"/>
  <c r="K17"/>
  <c r="I17"/>
  <c r="G17"/>
  <c r="A17"/>
  <c r="N16"/>
  <c r="K16"/>
  <c r="I16"/>
  <c r="G16"/>
  <c r="A16"/>
  <c r="N15"/>
  <c r="K15"/>
  <c r="I15"/>
  <c r="G15"/>
  <c r="A15"/>
  <c r="N14"/>
  <c r="K14"/>
  <c r="I14"/>
  <c r="G14"/>
  <c r="A14"/>
  <c r="N13"/>
  <c r="K13"/>
  <c r="I13"/>
  <c r="G13"/>
  <c r="A13"/>
  <c r="N12"/>
  <c r="K12"/>
  <c r="I12"/>
  <c r="G12"/>
  <c r="A12"/>
  <c r="N11"/>
  <c r="K11"/>
  <c r="I11"/>
  <c r="G11"/>
  <c r="A11"/>
  <c r="N10"/>
  <c r="K10"/>
  <c r="I10"/>
  <c r="G10"/>
  <c r="A10"/>
  <c r="N9"/>
  <c r="K9"/>
  <c r="I9"/>
  <c r="G9"/>
  <c r="L9" s="1"/>
  <c r="A9"/>
  <c r="N8"/>
  <c r="K8"/>
  <c r="I8"/>
  <c r="G8"/>
  <c r="A8"/>
  <c r="N7"/>
  <c r="K7"/>
  <c r="I7"/>
  <c r="G7"/>
  <c r="L7" s="1"/>
  <c r="A7"/>
  <c r="N6"/>
  <c r="K6"/>
  <c r="I6"/>
  <c r="G6"/>
  <c r="A6"/>
  <c r="N5"/>
  <c r="K5"/>
  <c r="I5"/>
  <c r="G5"/>
  <c r="A5"/>
  <c r="N4"/>
  <c r="K4"/>
  <c r="G4"/>
  <c r="A4"/>
  <c r="L5" i="8" l="1"/>
  <c r="L7"/>
  <c r="L8"/>
  <c r="L7" i="6"/>
  <c r="L14"/>
  <c r="L9"/>
  <c r="L6" i="8"/>
  <c r="L10"/>
  <c r="L4"/>
  <c r="L36" i="11"/>
  <c r="L34"/>
  <c r="L32"/>
  <c r="L30"/>
  <c r="L28"/>
  <c r="L37"/>
  <c r="L35"/>
  <c r="L33"/>
  <c r="L31"/>
  <c r="L29"/>
  <c r="L4" i="13"/>
  <c r="L6"/>
  <c r="L10"/>
  <c r="L7"/>
  <c r="L11"/>
  <c r="L11" i="6"/>
  <c r="L4" i="11"/>
  <c r="L26" i="8"/>
  <c r="L11"/>
  <c r="L9"/>
  <c r="L15"/>
  <c r="L5" i="9"/>
  <c r="L9"/>
  <c r="L13"/>
  <c r="L17"/>
  <c r="L21"/>
  <c r="L7"/>
  <c r="L11"/>
  <c r="L15"/>
  <c r="L19"/>
  <c r="L23"/>
  <c r="L4"/>
  <c r="L10" i="6"/>
  <c r="L6"/>
  <c r="L8"/>
  <c r="L13"/>
  <c r="L12"/>
  <c r="L16"/>
  <c r="L18"/>
  <c r="L20"/>
  <c r="L22"/>
  <c r="L4"/>
  <c r="L8" i="3"/>
  <c r="L6"/>
  <c r="L5"/>
  <c r="L11"/>
  <c r="L13"/>
  <c r="L15"/>
  <c r="L17"/>
  <c r="L19"/>
  <c r="L21"/>
  <c r="L23"/>
  <c r="L25"/>
  <c r="L5" i="10"/>
  <c r="L4"/>
  <c r="L11"/>
  <c r="L13"/>
  <c r="L8"/>
  <c r="L10"/>
  <c r="L9"/>
  <c r="L7"/>
  <c r="L12"/>
  <c r="L6"/>
  <c r="L14"/>
  <c r="L15"/>
  <c r="L16"/>
  <c r="L17"/>
  <c r="L18"/>
  <c r="L19"/>
  <c r="L20"/>
  <c r="L21"/>
  <c r="L22"/>
  <c r="L23"/>
  <c r="L24"/>
  <c r="L25"/>
  <c r="L26"/>
  <c r="L27"/>
  <c r="L6" i="9"/>
  <c r="L8"/>
  <c r="L10"/>
  <c r="L12"/>
  <c r="L14"/>
  <c r="L16"/>
  <c r="L18"/>
  <c r="L20"/>
  <c r="L22"/>
  <c r="L24"/>
  <c r="L14" i="8"/>
  <c r="L16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4" i="6"/>
  <c r="L5"/>
  <c r="L9" i="5"/>
  <c r="L8"/>
  <c r="L4"/>
  <c r="L7"/>
  <c r="L10"/>
  <c r="L5"/>
  <c r="L11"/>
  <c r="L6"/>
  <c r="L12"/>
  <c r="L13"/>
  <c r="L14"/>
  <c r="L15"/>
  <c r="L16"/>
  <c r="L17"/>
  <c r="L18"/>
  <c r="L19"/>
  <c r="L20"/>
  <c r="L21"/>
  <c r="L22"/>
  <c r="L23"/>
  <c r="L24"/>
  <c r="L25"/>
  <c r="L26"/>
  <c r="L4" i="4"/>
  <c r="L8"/>
  <c r="L16"/>
  <c r="L9"/>
  <c r="L15"/>
  <c r="L6"/>
  <c r="L14"/>
  <c r="L12"/>
  <c r="L5"/>
  <c r="L13"/>
  <c r="L11"/>
  <c r="L7"/>
  <c r="L10"/>
  <c r="L17"/>
  <c r="L18"/>
  <c r="L19"/>
  <c r="L20"/>
  <c r="L21"/>
  <c r="L22"/>
  <c r="L23"/>
  <c r="L24"/>
  <c r="L25"/>
  <c r="L26"/>
  <c r="L7" i="3"/>
  <c r="L10"/>
  <c r="L9"/>
  <c r="L4"/>
  <c r="L12"/>
  <c r="L14"/>
  <c r="L16"/>
  <c r="L18"/>
  <c r="L20"/>
  <c r="L22"/>
  <c r="L24"/>
  <c r="L26"/>
  <c r="L18" i="2"/>
  <c r="L20"/>
  <c r="L22"/>
  <c r="L24"/>
  <c r="L7"/>
  <c r="L6"/>
  <c r="L10"/>
  <c r="L11"/>
  <c r="L14"/>
  <c r="L4"/>
  <c r="L12"/>
  <c r="L5"/>
  <c r="L9"/>
  <c r="L13"/>
  <c r="L8"/>
  <c r="L15"/>
  <c r="L16"/>
  <c r="L17"/>
  <c r="L19"/>
  <c r="L21"/>
  <c r="L23"/>
  <c r="L25"/>
  <c r="L27"/>
  <c r="L13" i="1"/>
  <c r="L15"/>
  <c r="L17"/>
  <c r="L19"/>
  <c r="L21"/>
  <c r="L23"/>
  <c r="L25"/>
  <c r="L11"/>
  <c r="L6"/>
  <c r="L8"/>
  <c r="L10"/>
  <c r="L12"/>
  <c r="L14"/>
  <c r="L16"/>
  <c r="L18"/>
  <c r="L20"/>
  <c r="L22"/>
  <c r="L24"/>
  <c r="L26"/>
  <c r="L4"/>
  <c r="L5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</calcChain>
</file>

<file path=xl/sharedStrings.xml><?xml version="1.0" encoding="utf-8"?>
<sst xmlns="http://schemas.openxmlformats.org/spreadsheetml/2006/main" count="392" uniqueCount="109">
  <si>
    <t>место</t>
  </si>
  <si>
    <t>Фамилия, имя</t>
  </si>
  <si>
    <t>организация</t>
  </si>
  <si>
    <t>Упражнения</t>
  </si>
  <si>
    <t>общая сумма очков</t>
  </si>
  <si>
    <t>стрельба</t>
  </si>
  <si>
    <t>силовая гимнастика</t>
  </si>
  <si>
    <t>лыжная гонка 1км</t>
  </si>
  <si>
    <t>рез-т</t>
  </si>
  <si>
    <t>очки</t>
  </si>
  <si>
    <t>лыжная гонка, 2 км</t>
  </si>
  <si>
    <t>лыжная гонка, 3 км</t>
  </si>
  <si>
    <t>лыжная гонка, 5 км</t>
  </si>
  <si>
    <t>рез- т</t>
  </si>
  <si>
    <t>возраст</t>
  </si>
  <si>
    <t>время финиша</t>
  </si>
  <si>
    <t>старт. номер</t>
  </si>
  <si>
    <t>Качусова Ксения</t>
  </si>
  <si>
    <t>Стафеева Настя</t>
  </si>
  <si>
    <t>Путинцева Ульяна</t>
  </si>
  <si>
    <t>Шелковкина Маша</t>
  </si>
  <si>
    <t>Давыдов Данил</t>
  </si>
  <si>
    <t>Красноперов Егор</t>
  </si>
  <si>
    <t>Науменко Егор</t>
  </si>
  <si>
    <t>Попов Егор</t>
  </si>
  <si>
    <t>Иберфлюс Герман</t>
  </si>
  <si>
    <t>Зайков Степан</t>
  </si>
  <si>
    <t>лицей</t>
  </si>
  <si>
    <t>Петров Алексей</t>
  </si>
  <si>
    <t>Дегтянников Стас</t>
  </si>
  <si>
    <t>Андреев Дмитрий</t>
  </si>
  <si>
    <t>Зубаль Данил</t>
  </si>
  <si>
    <t>Носков Владимир</t>
  </si>
  <si>
    <t>Есипенко Игорь</t>
  </si>
  <si>
    <t>Киренкин Иван</t>
  </si>
  <si>
    <t>Бронских Данил</t>
  </si>
  <si>
    <t>Самков Илья</t>
  </si>
  <si>
    <t>Соколов Михаил</t>
  </si>
  <si>
    <t>Ильиных Г</t>
  </si>
  <si>
    <t>Сирин Костя</t>
  </si>
  <si>
    <t>Мезенцева Виктория</t>
  </si>
  <si>
    <t>Парфенова Софья</t>
  </si>
  <si>
    <t>Швецова Юлия</t>
  </si>
  <si>
    <t>Мелехина Анна</t>
  </si>
  <si>
    <t>Карелина Алена</t>
  </si>
  <si>
    <t>Шемякина Анастасия</t>
  </si>
  <si>
    <t>Чуйко Кристина</t>
  </si>
  <si>
    <t>Абдивалиева Камила</t>
  </si>
  <si>
    <t>Булдаков С</t>
  </si>
  <si>
    <t>Орлов Мирон</t>
  </si>
  <si>
    <t>Макаров Данил</t>
  </si>
  <si>
    <t>Валентюкевич Данил</t>
  </si>
  <si>
    <t>Неуймин Владислав</t>
  </si>
  <si>
    <t>Колпаков Денис</t>
  </si>
  <si>
    <t>Толстых Андрей</t>
  </si>
  <si>
    <t>Санников Максим</t>
  </si>
  <si>
    <t>Кремлев Евгений</t>
  </si>
  <si>
    <t>Кривоногов Федор</t>
  </si>
  <si>
    <t>Иберфлюс Данил</t>
  </si>
  <si>
    <t>Польдяев Влад</t>
  </si>
  <si>
    <t>Куваев Максим</t>
  </si>
  <si>
    <t>Барышников Артем</t>
  </si>
  <si>
    <t>Михайлова Анастасия</t>
  </si>
  <si>
    <t>Яковлева Юлия</t>
  </si>
  <si>
    <t>Петкина Оля</t>
  </si>
  <si>
    <t>Зах</t>
  </si>
  <si>
    <t>Пелевина Полина</t>
  </si>
  <si>
    <t>Фурман Юлия</t>
  </si>
  <si>
    <t>Захаров Дмитрий</t>
  </si>
  <si>
    <t>Темерев Сергей</t>
  </si>
  <si>
    <t>Пульникова Настя</t>
  </si>
  <si>
    <t>Клементьев Георгий</t>
  </si>
  <si>
    <t>Третьякова Юля</t>
  </si>
  <si>
    <t>Акулова Настя</t>
  </si>
  <si>
    <t>Шохорева Ксения</t>
  </si>
  <si>
    <t>Боровских Матвей</t>
  </si>
  <si>
    <t>Фурман Алина</t>
  </si>
  <si>
    <t>Машьянова Виктория</t>
  </si>
  <si>
    <t>Михайлова Алена</t>
  </si>
  <si>
    <t>Кор</t>
  </si>
  <si>
    <t>Еремеева Катя</t>
  </si>
  <si>
    <t>Боровских Никита</t>
  </si>
  <si>
    <t>Кашин Семен</t>
  </si>
  <si>
    <t>Хмелев Алексей</t>
  </si>
  <si>
    <t>Соболев Роман</t>
  </si>
  <si>
    <t>Шуров Антон</t>
  </si>
  <si>
    <t>Юрьев Кирилл</t>
  </si>
  <si>
    <t>Прохоров Данил</t>
  </si>
  <si>
    <t>Старкова Юлия</t>
  </si>
  <si>
    <t>кпк</t>
  </si>
  <si>
    <t>Чистякова Евгения</t>
  </si>
  <si>
    <t>Усольцева Анастасия</t>
  </si>
  <si>
    <t>Петкина Екатерина</t>
  </si>
  <si>
    <t>Пушкарева А</t>
  </si>
  <si>
    <t>Гаврилова Мария</t>
  </si>
  <si>
    <t>Елуфимов Владислав</t>
  </si>
  <si>
    <t>Михайлов Алексей</t>
  </si>
  <si>
    <t>Спиридонов Дмитрий</t>
  </si>
  <si>
    <t>Петухов Алексей</t>
  </si>
  <si>
    <t>Россамагин Александр</t>
  </si>
  <si>
    <t>Кашин Федор</t>
  </si>
  <si>
    <t>Боровских Дмитрий</t>
  </si>
  <si>
    <t>Жуланов Николай</t>
  </si>
  <si>
    <t>Шувалова Юля</t>
  </si>
  <si>
    <t>Петкин Игорь</t>
  </si>
  <si>
    <t>Пермяков Виктор</t>
  </si>
  <si>
    <t>ктпт</t>
  </si>
  <si>
    <t>Белов Игорь</t>
  </si>
  <si>
    <t>сошел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</si>
</sst>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sqref="A1:L8"/>
    </sheetView>
  </sheetViews>
  <sheetFormatPr defaultRowHeight="15"/>
  <cols>
    <col min="2" max="2" width="27" customWidth="1"/>
    <col min="3" max="3" width="10.7109375" customWidth="1"/>
    <col min="5" max="5" width="8.85546875" customWidth="1"/>
    <col min="14" max="14" width="28.85546875" customWidth="1"/>
    <col min="15" max="15" width="9.140625" customWidth="1"/>
    <col min="16" max="16" width="11.4257812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7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 t="shared" ref="A4:A26" si="0">M4</f>
        <v>3</v>
      </c>
      <c r="B4" s="3" t="s">
        <v>17</v>
      </c>
      <c r="C4" s="4">
        <v>9</v>
      </c>
      <c r="D4" s="1"/>
      <c r="E4" s="1">
        <v>120</v>
      </c>
      <c r="F4" s="2">
        <v>9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18</v>
      </c>
      <c r="H4" s="2">
        <v>40</v>
      </c>
      <c r="I4" s="2">
        <f>LOOKUP(H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90</v>
      </c>
      <c r="J4" s="5">
        <f t="shared" ref="J4:J26" si="1">P4</f>
        <v>9.51</v>
      </c>
      <c r="K4" s="2">
        <f>LOOKUP(J4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</v>
      </c>
      <c r="L4" s="2">
        <f t="shared" ref="L4:L26" si="2">SUM(G4,I4,K4)</f>
        <v>114</v>
      </c>
      <c r="M4" s="2">
        <v>3</v>
      </c>
      <c r="N4" s="3" t="str">
        <f t="shared" ref="N4:N26" si="3">B4</f>
        <v>Качусова Ксения</v>
      </c>
      <c r="O4" s="1">
        <f t="shared" ref="O4:O26" si="4">E4</f>
        <v>120</v>
      </c>
      <c r="P4" s="1">
        <v>9.51</v>
      </c>
    </row>
    <row r="5" spans="1:16">
      <c r="A5" s="2">
        <f t="shared" si="0"/>
        <v>2</v>
      </c>
      <c r="B5" s="6" t="s">
        <v>18</v>
      </c>
      <c r="C5" s="7">
        <v>9</v>
      </c>
      <c r="D5" s="2"/>
      <c r="E5" s="2">
        <v>112</v>
      </c>
      <c r="F5" s="2">
        <v>3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6</v>
      </c>
      <c r="H5" s="2">
        <v>70</v>
      </c>
      <c r="I5" s="2">
        <f>LOOKUP(H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100</v>
      </c>
      <c r="J5" s="5">
        <f t="shared" si="1"/>
        <v>9.0399999999999991</v>
      </c>
      <c r="K5" s="2">
        <f>LOOKUP(J5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10</v>
      </c>
      <c r="L5" s="2">
        <f t="shared" si="2"/>
        <v>116</v>
      </c>
      <c r="M5" s="2">
        <v>2</v>
      </c>
      <c r="N5" s="3" t="str">
        <f t="shared" si="3"/>
        <v>Стафеева Настя</v>
      </c>
      <c r="O5" s="1">
        <f t="shared" si="4"/>
        <v>112</v>
      </c>
      <c r="P5" s="2">
        <v>9.0399999999999991</v>
      </c>
    </row>
    <row r="6" spans="1:16">
      <c r="A6" s="2">
        <f t="shared" si="0"/>
        <v>5</v>
      </c>
      <c r="B6" s="6" t="s">
        <v>19</v>
      </c>
      <c r="C6" s="7">
        <v>8</v>
      </c>
      <c r="D6" s="2">
        <v>3</v>
      </c>
      <c r="E6" s="2">
        <v>326</v>
      </c>
      <c r="F6" s="2">
        <v>3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6</v>
      </c>
      <c r="H6" s="2">
        <v>25</v>
      </c>
      <c r="I6" s="2">
        <f>LOOKUP(H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75</v>
      </c>
      <c r="J6" s="5">
        <f t="shared" si="1"/>
        <v>8.0299999999999994</v>
      </c>
      <c r="K6" s="2">
        <f>LOOKUP(J6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20</v>
      </c>
      <c r="L6" s="2">
        <f t="shared" si="2"/>
        <v>101</v>
      </c>
      <c r="M6" s="2">
        <v>5</v>
      </c>
      <c r="N6" s="3" t="str">
        <f t="shared" si="3"/>
        <v>Путинцева Ульяна</v>
      </c>
      <c r="O6" s="1">
        <f t="shared" si="4"/>
        <v>326</v>
      </c>
      <c r="P6" s="2">
        <v>8.0299999999999994</v>
      </c>
    </row>
    <row r="7" spans="1:16">
      <c r="A7" s="2">
        <f t="shared" si="0"/>
        <v>4</v>
      </c>
      <c r="B7" s="6" t="s">
        <v>20</v>
      </c>
      <c r="C7" s="7">
        <v>9</v>
      </c>
      <c r="D7" s="2">
        <v>3</v>
      </c>
      <c r="E7" s="2">
        <v>327</v>
      </c>
      <c r="F7" s="2">
        <v>6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12</v>
      </c>
      <c r="H7" s="2">
        <v>22</v>
      </c>
      <c r="I7" s="2">
        <f>LOOKUP(H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70</v>
      </c>
      <c r="J7" s="5">
        <f t="shared" si="1"/>
        <v>7.32</v>
      </c>
      <c r="K7" s="2">
        <f>LOOKUP(J7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27</v>
      </c>
      <c r="L7" s="2">
        <f t="shared" si="2"/>
        <v>109</v>
      </c>
      <c r="M7" s="2">
        <v>4</v>
      </c>
      <c r="N7" s="3" t="str">
        <f t="shared" si="3"/>
        <v>Шелковкина Маша</v>
      </c>
      <c r="O7" s="1">
        <f t="shared" si="4"/>
        <v>327</v>
      </c>
      <c r="P7" s="2">
        <v>7.32</v>
      </c>
    </row>
    <row r="8" spans="1:16">
      <c r="A8" s="2">
        <f t="shared" si="0"/>
        <v>1</v>
      </c>
      <c r="B8" s="6" t="s">
        <v>47</v>
      </c>
      <c r="C8" s="7">
        <v>9</v>
      </c>
      <c r="D8" s="2">
        <v>3</v>
      </c>
      <c r="E8" s="2">
        <v>313</v>
      </c>
      <c r="F8" s="2">
        <v>6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12</v>
      </c>
      <c r="H8" s="2">
        <v>43</v>
      </c>
      <c r="I8" s="2">
        <f>LOOKUP(H8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91</v>
      </c>
      <c r="J8" s="5">
        <f t="shared" si="1"/>
        <v>8.1300000000000008</v>
      </c>
      <c r="K8" s="2">
        <f>LOOKUP(J8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18</v>
      </c>
      <c r="L8" s="2">
        <f t="shared" si="2"/>
        <v>121</v>
      </c>
      <c r="M8" s="2">
        <v>1</v>
      </c>
      <c r="N8" s="3" t="str">
        <f t="shared" si="3"/>
        <v>Абдивалиева Камила</v>
      </c>
      <c r="O8" s="1">
        <f t="shared" si="4"/>
        <v>313</v>
      </c>
      <c r="P8" s="2">
        <v>8.1300000000000008</v>
      </c>
    </row>
    <row r="9" spans="1:16">
      <c r="A9" s="2">
        <f t="shared" si="0"/>
        <v>0</v>
      </c>
      <c r="B9" s="6"/>
      <c r="C9" s="7"/>
      <c r="D9" s="2"/>
      <c r="E9" s="2"/>
      <c r="F9" s="2"/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9" s="2"/>
      <c r="I9" s="2">
        <f>LOOKUP(H9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9" s="5">
        <f t="shared" si="1"/>
        <v>0</v>
      </c>
      <c r="K9" s="2">
        <f>LOOKUP(J9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9" s="2">
        <f t="shared" si="2"/>
        <v>0</v>
      </c>
      <c r="M9" s="2"/>
      <c r="N9" s="3">
        <f t="shared" si="3"/>
        <v>0</v>
      </c>
      <c r="O9" s="1">
        <f t="shared" si="4"/>
        <v>0</v>
      </c>
      <c r="P9" s="2"/>
    </row>
    <row r="10" spans="1:16">
      <c r="A10" s="2">
        <f t="shared" si="0"/>
        <v>0</v>
      </c>
      <c r="B10" s="3"/>
      <c r="C10" s="4"/>
      <c r="D10" s="1"/>
      <c r="E10" s="1"/>
      <c r="F10" s="2"/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/>
      <c r="I10" s="2">
        <f>LOOKUP(H10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0" s="5">
        <f t="shared" si="1"/>
        <v>0</v>
      </c>
      <c r="K10" s="2">
        <f>LOOKUP(J10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0" s="2">
        <f t="shared" si="2"/>
        <v>0</v>
      </c>
      <c r="M10" s="2"/>
      <c r="N10" s="3">
        <f t="shared" si="3"/>
        <v>0</v>
      </c>
      <c r="O10" s="1">
        <f t="shared" si="4"/>
        <v>0</v>
      </c>
      <c r="P10" s="1"/>
    </row>
    <row r="11" spans="1:16">
      <c r="A11" s="2">
        <f t="shared" si="0"/>
        <v>0</v>
      </c>
      <c r="B11" s="6"/>
      <c r="C11" s="7"/>
      <c r="D11" s="2"/>
      <c r="E11" s="2"/>
      <c r="F11" s="2"/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1" s="2"/>
      <c r="I11" s="2">
        <f>LOOKUP(H11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1" s="5">
        <f t="shared" si="1"/>
        <v>0</v>
      </c>
      <c r="K11" s="2">
        <f>LOOKUP(J11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1" s="2">
        <f t="shared" si="2"/>
        <v>0</v>
      </c>
      <c r="M11" s="2"/>
      <c r="N11" s="3">
        <f t="shared" si="3"/>
        <v>0</v>
      </c>
      <c r="O11" s="1">
        <f t="shared" si="4"/>
        <v>0</v>
      </c>
      <c r="P11" s="2"/>
    </row>
    <row r="12" spans="1:16">
      <c r="A12" s="2">
        <f t="shared" si="0"/>
        <v>0</v>
      </c>
      <c r="B12" s="6"/>
      <c r="C12" s="7"/>
      <c r="D12" s="2"/>
      <c r="E12" s="2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2" s="5">
        <f t="shared" si="1"/>
        <v>0</v>
      </c>
      <c r="K12" s="2">
        <f>LOOKUP(J12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si="2"/>
        <v>0</v>
      </c>
      <c r="M12" s="2"/>
      <c r="N12" s="3">
        <f t="shared" si="3"/>
        <v>0</v>
      </c>
      <c r="O12" s="1">
        <f t="shared" si="4"/>
        <v>0</v>
      </c>
      <c r="P12" s="2"/>
    </row>
    <row r="13" spans="1:16">
      <c r="A13" s="2">
        <f t="shared" si="0"/>
        <v>0</v>
      </c>
      <c r="B13" s="6"/>
      <c r="C13" s="7"/>
      <c r="D13" s="2"/>
      <c r="E13" s="2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3" s="5">
        <f t="shared" si="1"/>
        <v>0</v>
      </c>
      <c r="K13" s="2">
        <f>LOOKUP(J13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2"/>
        <v>0</v>
      </c>
      <c r="M13" s="2"/>
      <c r="N13" s="3">
        <f t="shared" si="3"/>
        <v>0</v>
      </c>
      <c r="O13" s="1">
        <f t="shared" si="4"/>
        <v>0</v>
      </c>
      <c r="P13" s="2"/>
    </row>
    <row r="14" spans="1:16">
      <c r="A14" s="2">
        <f t="shared" si="0"/>
        <v>0</v>
      </c>
      <c r="B14" s="6"/>
      <c r="C14" s="7"/>
      <c r="D14" s="2"/>
      <c r="E14" s="2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4" s="5">
        <f t="shared" si="1"/>
        <v>0</v>
      </c>
      <c r="K14" s="2">
        <f>LOOKUP(J14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2"/>
        <v>0</v>
      </c>
      <c r="M14" s="2"/>
      <c r="N14" s="3">
        <f t="shared" si="3"/>
        <v>0</v>
      </c>
      <c r="O14" s="1">
        <f t="shared" si="4"/>
        <v>0</v>
      </c>
      <c r="P14" s="2"/>
    </row>
    <row r="15" spans="1:16">
      <c r="A15" s="2">
        <f t="shared" si="0"/>
        <v>0</v>
      </c>
      <c r="B15" s="6"/>
      <c r="C15" s="7"/>
      <c r="D15" s="2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5" s="5">
        <f t="shared" si="1"/>
        <v>0</v>
      </c>
      <c r="K15" s="2">
        <f>LOOKUP(J15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2"/>
        <v>0</v>
      </c>
      <c r="M15" s="2"/>
      <c r="N15" s="3">
        <f t="shared" si="3"/>
        <v>0</v>
      </c>
      <c r="O15" s="1">
        <f t="shared" si="4"/>
        <v>0</v>
      </c>
      <c r="P15" s="2"/>
    </row>
    <row r="16" spans="1:16">
      <c r="A16" s="2">
        <f t="shared" si="0"/>
        <v>0</v>
      </c>
      <c r="B16" s="3"/>
      <c r="C16" s="4"/>
      <c r="D16" s="1"/>
      <c r="E16" s="1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6" s="5">
        <f t="shared" si="1"/>
        <v>0</v>
      </c>
      <c r="K16" s="2">
        <f>LOOKUP(J16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2"/>
        <v>0</v>
      </c>
      <c r="M16" s="2"/>
      <c r="N16" s="3">
        <f t="shared" si="3"/>
        <v>0</v>
      </c>
      <c r="O16" s="1">
        <f t="shared" si="4"/>
        <v>0</v>
      </c>
      <c r="P16" s="1"/>
    </row>
    <row r="17" spans="1:16">
      <c r="A17" s="2">
        <f t="shared" si="0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7" s="5">
        <f t="shared" si="1"/>
        <v>0</v>
      </c>
      <c r="K17" s="2">
        <f>LOOKUP(J17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2"/>
        <v>0</v>
      </c>
      <c r="M17" s="2"/>
      <c r="N17" s="3">
        <f t="shared" si="3"/>
        <v>0</v>
      </c>
      <c r="O17" s="1">
        <f t="shared" si="4"/>
        <v>0</v>
      </c>
      <c r="P17" s="2"/>
    </row>
    <row r="18" spans="1:16">
      <c r="A18" s="2">
        <f t="shared" si="0"/>
        <v>0</v>
      </c>
      <c r="B18" s="6"/>
      <c r="C18" s="7"/>
      <c r="D18" s="2"/>
      <c r="E18" s="2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8" s="5">
        <f t="shared" si="1"/>
        <v>0</v>
      </c>
      <c r="K18" s="2">
        <f>LOOKUP(J18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2"/>
        <v>0</v>
      </c>
      <c r="M18" s="2"/>
      <c r="N18" s="3">
        <f t="shared" si="3"/>
        <v>0</v>
      </c>
      <c r="O18" s="1">
        <f t="shared" si="4"/>
        <v>0</v>
      </c>
      <c r="P18" s="2"/>
    </row>
    <row r="19" spans="1:16">
      <c r="A19" s="2">
        <f t="shared" si="0"/>
        <v>0</v>
      </c>
      <c r="B19" s="6"/>
      <c r="C19" s="7"/>
      <c r="D19" s="2"/>
      <c r="E19" s="2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9" s="5">
        <f t="shared" si="1"/>
        <v>0</v>
      </c>
      <c r="K19" s="2">
        <f>LOOKUP(J19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2"/>
        <v>0</v>
      </c>
      <c r="M19" s="2"/>
      <c r="N19" s="3">
        <f t="shared" si="3"/>
        <v>0</v>
      </c>
      <c r="O19" s="1">
        <f t="shared" si="4"/>
        <v>0</v>
      </c>
      <c r="P19" s="2"/>
    </row>
    <row r="20" spans="1:16">
      <c r="A20" s="2">
        <f t="shared" si="0"/>
        <v>0</v>
      </c>
      <c r="B20" s="6"/>
      <c r="C20" s="7"/>
      <c r="D20" s="2"/>
      <c r="E20" s="2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0" s="5">
        <f t="shared" si="1"/>
        <v>0</v>
      </c>
      <c r="K20" s="2">
        <f>LOOKUP(J20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2"/>
        <v>0</v>
      </c>
      <c r="M20" s="2"/>
      <c r="N20" s="3">
        <f t="shared" si="3"/>
        <v>0</v>
      </c>
      <c r="O20" s="1">
        <f t="shared" si="4"/>
        <v>0</v>
      </c>
      <c r="P20" s="2"/>
    </row>
    <row r="21" spans="1:16">
      <c r="A21" s="2">
        <f t="shared" si="0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1" s="5">
        <f t="shared" si="1"/>
        <v>0</v>
      </c>
      <c r="K21" s="2">
        <f>LOOKUP(J21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2"/>
        <v>0</v>
      </c>
      <c r="M21" s="2"/>
      <c r="N21" s="3">
        <f t="shared" si="3"/>
        <v>0</v>
      </c>
      <c r="O21" s="1">
        <f t="shared" si="4"/>
        <v>0</v>
      </c>
      <c r="P21" s="2"/>
    </row>
    <row r="22" spans="1:16">
      <c r="A22" s="2">
        <f t="shared" si="0"/>
        <v>0</v>
      </c>
      <c r="B22" s="3"/>
      <c r="C22" s="4"/>
      <c r="D22" s="1"/>
      <c r="E22" s="1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2" s="5">
        <f t="shared" si="1"/>
        <v>0</v>
      </c>
      <c r="K22" s="2">
        <f>LOOKUP(J22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2"/>
        <v>0</v>
      </c>
      <c r="M22" s="2"/>
      <c r="N22" s="3">
        <f t="shared" si="3"/>
        <v>0</v>
      </c>
      <c r="O22" s="1">
        <f t="shared" si="4"/>
        <v>0</v>
      </c>
      <c r="P22" s="1"/>
    </row>
    <row r="23" spans="1:16">
      <c r="A23" s="2">
        <f t="shared" si="0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3" s="5">
        <f t="shared" si="1"/>
        <v>0</v>
      </c>
      <c r="K23" s="2">
        <f>LOOKUP(J23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2"/>
        <v>0</v>
      </c>
      <c r="M23" s="2"/>
      <c r="N23" s="3">
        <f t="shared" si="3"/>
        <v>0</v>
      </c>
      <c r="O23" s="1">
        <f t="shared" si="4"/>
        <v>0</v>
      </c>
      <c r="P23" s="2"/>
    </row>
    <row r="24" spans="1:16">
      <c r="A24" s="2">
        <f t="shared" si="0"/>
        <v>0</v>
      </c>
      <c r="B24" s="6"/>
      <c r="C24" s="7"/>
      <c r="D24" s="2"/>
      <c r="E24" s="2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4" s="5">
        <f t="shared" si="1"/>
        <v>0</v>
      </c>
      <c r="K24" s="2">
        <f>LOOKUP(J24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2"/>
        <v>0</v>
      </c>
      <c r="M24" s="2"/>
      <c r="N24" s="3">
        <f t="shared" si="3"/>
        <v>0</v>
      </c>
      <c r="O24" s="1">
        <f t="shared" si="4"/>
        <v>0</v>
      </c>
      <c r="P24" s="2"/>
    </row>
    <row r="25" spans="1:16">
      <c r="A25" s="2">
        <f t="shared" si="0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5" s="5">
        <f t="shared" si="1"/>
        <v>0</v>
      </c>
      <c r="K25" s="2">
        <f>LOOKUP(J25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2"/>
        <v>0</v>
      </c>
      <c r="M25" s="2"/>
      <c r="N25" s="3">
        <f t="shared" si="3"/>
        <v>0</v>
      </c>
      <c r="O25" s="1">
        <f t="shared" si="4"/>
        <v>0</v>
      </c>
      <c r="P25" s="2"/>
    </row>
    <row r="26" spans="1:16">
      <c r="A26" s="2">
        <f t="shared" si="0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6" s="5">
        <f t="shared" si="1"/>
        <v>0</v>
      </c>
      <c r="K26" s="2">
        <f>LOOKUP(J26,{0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2"/>
        <v>0</v>
      </c>
      <c r="M26" s="2"/>
      <c r="N26" s="3">
        <f t="shared" si="3"/>
        <v>0</v>
      </c>
      <c r="O26" s="1">
        <f t="shared" si="4"/>
        <v>0</v>
      </c>
      <c r="P26" s="2"/>
    </row>
  </sheetData>
  <autoFilter ref="L1:L26">
    <sortState ref="A6:P26">
      <sortCondition descending="1" ref="L1:L26"/>
    </sortState>
  </autoFilter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M13"/>
    </sheetView>
  </sheetViews>
  <sheetFormatPr defaultRowHeight="15"/>
  <cols>
    <col min="1" max="1" width="4.85546875" customWidth="1"/>
    <col min="2" max="2" width="29.7109375" customWidth="1"/>
    <col min="5" max="5" width="9" customWidth="1"/>
    <col min="13" max="13" width="8.140625" customWidth="1"/>
    <col min="14" max="14" width="33.5703125" customWidth="1"/>
    <col min="15" max="15" width="8.8554687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12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>M4</f>
        <v>1</v>
      </c>
      <c r="B4" s="6" t="s">
        <v>96</v>
      </c>
      <c r="C4" s="7">
        <v>17</v>
      </c>
      <c r="D4" s="11" t="s">
        <v>27</v>
      </c>
      <c r="E4" s="2">
        <v>504</v>
      </c>
      <c r="F4" s="2">
        <v>36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72</v>
      </c>
      <c r="H4" s="2">
        <v>18</v>
      </c>
      <c r="I4" s="2">
        <f>LOOKUP(H4,{0,1,2,3,4,5,6,7,8,9,10,11,12,13,14,15,16,17,18,19,20,21,22,23,24,25,26,27,28,29,30,31,32,33,34,35,36,37,38,39,40},{0,5,10,14,18,22,26,29,32,35,38,41,44,46,48,50,52,54,56,58,60,62,64,66,68,70,72,74,76,78,80,82,84,86,88,90,92,94,96,98,100})</f>
        <v>56</v>
      </c>
      <c r="J4" s="5">
        <f>P4-5</f>
        <v>18.510000000000002</v>
      </c>
      <c r="K4" s="2">
        <f>LOOKUP(J4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71</v>
      </c>
      <c r="L4" s="2">
        <f>SUM(G4,I4,K4)</f>
        <v>199</v>
      </c>
      <c r="M4" s="2">
        <v>1</v>
      </c>
      <c r="N4" s="3" t="str">
        <f>B4</f>
        <v>Михайлов Алексей</v>
      </c>
      <c r="O4" s="1">
        <f>E4</f>
        <v>504</v>
      </c>
      <c r="P4" s="2">
        <v>23.51</v>
      </c>
    </row>
    <row r="5" spans="1:16">
      <c r="A5" s="2">
        <f>M5</f>
        <v>2</v>
      </c>
      <c r="B5" s="3" t="s">
        <v>95</v>
      </c>
      <c r="C5" s="4">
        <v>17</v>
      </c>
      <c r="D5" s="11" t="s">
        <v>27</v>
      </c>
      <c r="E5" s="11">
        <v>508</v>
      </c>
      <c r="F5" s="2">
        <v>34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68</v>
      </c>
      <c r="H5" s="2">
        <v>15</v>
      </c>
      <c r="I5" s="2">
        <f>LOOKUP(H5,{0,1,2,3,4,5,6,7,8,9,10,11,12,13,14,15,16,17,18,19,20,21,22,23,24,25,26,27,28,29,30,31,32,33,34,35,36,37,38,39,40},{0,5,10,14,18,22,26,29,32,35,38,41,44,46,48,50,52,54,56,58,60,62,64,66,68,70,72,74,76,78,80,82,84,86,88,90,92,94,96,98,100})</f>
        <v>50</v>
      </c>
      <c r="J5" s="5">
        <f>P5-5</f>
        <v>23.06</v>
      </c>
      <c r="K5" s="2">
        <f>LOOKUP(J5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53</v>
      </c>
      <c r="L5" s="2">
        <f>SUM(G5,I5,K5)</f>
        <v>171</v>
      </c>
      <c r="M5" s="2">
        <v>2</v>
      </c>
      <c r="N5" s="3" t="str">
        <f>B5</f>
        <v>Елуфимов Владислав</v>
      </c>
      <c r="O5" s="1">
        <f>E5</f>
        <v>508</v>
      </c>
      <c r="P5" s="11">
        <v>28.06</v>
      </c>
    </row>
    <row r="6" spans="1:16">
      <c r="A6" s="2">
        <f>M6</f>
        <v>3</v>
      </c>
      <c r="B6" s="3" t="s">
        <v>107</v>
      </c>
      <c r="C6" s="4">
        <v>17</v>
      </c>
      <c r="D6" s="1" t="s">
        <v>106</v>
      </c>
      <c r="E6" s="11">
        <v>80</v>
      </c>
      <c r="F6" s="2">
        <v>16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32</v>
      </c>
      <c r="H6" s="2">
        <v>18</v>
      </c>
      <c r="I6" s="2">
        <f>LOOKUP(H6,{0,1,2,3,4,5,6,7,8,9,10,11,12,13,14,15,16,17,18,19,20,21,22,23,24,25,26,27,28,29,30,31,32,33,34,35,36,37,38,39,40},{0,5,10,14,18,22,26,29,32,35,38,41,44,46,48,50,52,54,56,58,60,62,64,66,68,70,72,74,76,78,80,82,84,86,88,90,92,94,96,98,100})</f>
        <v>56</v>
      </c>
      <c r="J6" s="5">
        <f>P6-25</f>
        <v>19.450000000000003</v>
      </c>
      <c r="K6" s="2">
        <f>LOOKUP(J6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67</v>
      </c>
      <c r="L6" s="2">
        <f>SUM(G6,I6,K6)</f>
        <v>155</v>
      </c>
      <c r="M6" s="2">
        <v>3</v>
      </c>
      <c r="N6" s="3" t="str">
        <f>B6</f>
        <v>Белов Игорь</v>
      </c>
      <c r="O6" s="1">
        <f>E6</f>
        <v>80</v>
      </c>
      <c r="P6" s="2">
        <v>44.45</v>
      </c>
    </row>
    <row r="7" spans="1:16">
      <c r="A7" s="2">
        <f>M7</f>
        <v>4</v>
      </c>
      <c r="B7" s="6" t="s">
        <v>102</v>
      </c>
      <c r="C7" s="7">
        <v>17</v>
      </c>
      <c r="D7" s="1">
        <v>58</v>
      </c>
      <c r="E7" s="2">
        <v>25</v>
      </c>
      <c r="F7" s="2">
        <v>36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72</v>
      </c>
      <c r="H7" s="2">
        <v>20</v>
      </c>
      <c r="I7" s="2">
        <f>LOOKUP(H7,{0,1,2,3,4,5,6,7,8,9,10,11,12,13,14,15,16,17,18,19,20,21,22,23,24,25,26,27,28,29,30,31,32,33,34,35,36,37,38,39,40},{0,5,10,14,18,22,26,29,32,35,38,41,44,46,48,50,52,54,56,58,60,62,64,66,68,70,72,74,76,78,80,82,84,86,88,90,92,94,96,98,100})</f>
        <v>60</v>
      </c>
      <c r="J7" s="5">
        <f>P7-5</f>
        <v>34.15</v>
      </c>
      <c r="K7" s="2">
        <f>LOOKUP(J7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20</v>
      </c>
      <c r="L7" s="2">
        <f>SUM(G7,I7,K7)</f>
        <v>152</v>
      </c>
      <c r="M7" s="2">
        <v>4</v>
      </c>
      <c r="N7" s="3" t="str">
        <f>B7</f>
        <v>Жуланов Николай</v>
      </c>
      <c r="O7" s="1">
        <f>E7</f>
        <v>25</v>
      </c>
      <c r="P7" s="2">
        <v>39.15</v>
      </c>
    </row>
    <row r="8" spans="1:16">
      <c r="A8" s="2">
        <f>M8</f>
        <v>5</v>
      </c>
      <c r="B8" s="6" t="s">
        <v>99</v>
      </c>
      <c r="C8" s="7">
        <v>16</v>
      </c>
      <c r="D8" s="1">
        <v>3</v>
      </c>
      <c r="E8" s="2">
        <v>350</v>
      </c>
      <c r="F8" s="2">
        <v>3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</v>
      </c>
      <c r="H8" s="2">
        <v>20</v>
      </c>
      <c r="I8" s="2">
        <f>LOOKUP(H8,{0,1,2,3,4,5,6,7,8,9,10,11,12,13,14,15,16,17,18,19,20,21,22,23,24,25,26,27,28,29,30,31,32,33,34,35,36,37,38,39,40},{0,5,10,14,18,22,26,29,32,35,38,41,44,46,48,50,52,54,56,58,60,62,64,66,68,70,72,74,76,78,80,82,84,86,88,90,92,94,96,98,100})</f>
        <v>60</v>
      </c>
      <c r="J8" s="5">
        <f>P8-5</f>
        <v>17.57</v>
      </c>
      <c r="K8" s="2">
        <f>LOOKUP(J8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76</v>
      </c>
      <c r="L8" s="2">
        <f>SUM(G8,I8,K8)</f>
        <v>142</v>
      </c>
      <c r="M8" s="2">
        <v>5</v>
      </c>
      <c r="N8" s="3" t="str">
        <f>B8</f>
        <v>Россамагин Александр</v>
      </c>
      <c r="O8" s="1">
        <f>E8</f>
        <v>350</v>
      </c>
      <c r="P8" s="2">
        <v>22.57</v>
      </c>
    </row>
    <row r="9" spans="1:16">
      <c r="A9" s="2">
        <f>M9</f>
        <v>6</v>
      </c>
      <c r="B9" s="3" t="s">
        <v>101</v>
      </c>
      <c r="C9" s="4">
        <v>17</v>
      </c>
      <c r="D9" s="1">
        <v>58</v>
      </c>
      <c r="E9" s="11">
        <v>43</v>
      </c>
      <c r="F9" s="2">
        <v>26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52</v>
      </c>
      <c r="H9" s="2">
        <v>24</v>
      </c>
      <c r="I9" s="2">
        <f>LOOKUP(H9,{0,1,2,3,4,5,6,7,8,9,10,11,12,13,14,15,16,17,18,19,20,21,22,23,24,25,26,27,28,29,30,31,32,33,34,35,36,37,38,39,40},{0,5,10,14,18,22,26,29,32,35,38,41,44,46,48,50,52,54,56,58,60,62,64,66,68,70,72,74,76,78,80,82,84,86,88,90,92,94,96,98,100})</f>
        <v>68</v>
      </c>
      <c r="J9" s="5">
        <f>P9-5</f>
        <v>34.08</v>
      </c>
      <c r="K9" s="2">
        <f>LOOKUP(J9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20</v>
      </c>
      <c r="L9" s="2">
        <f>SUM(G9,I9,K9)</f>
        <v>140</v>
      </c>
      <c r="M9" s="2">
        <v>6</v>
      </c>
      <c r="N9" s="3" t="str">
        <f>B9</f>
        <v>Боровских Дмитрий</v>
      </c>
      <c r="O9" s="1">
        <f>E9</f>
        <v>43</v>
      </c>
      <c r="P9" s="2">
        <v>39.08</v>
      </c>
    </row>
    <row r="10" spans="1:16">
      <c r="A10" s="2">
        <f>M10</f>
        <v>7</v>
      </c>
      <c r="B10" s="6" t="s">
        <v>100</v>
      </c>
      <c r="C10" s="7">
        <v>16</v>
      </c>
      <c r="D10" s="1">
        <v>58</v>
      </c>
      <c r="E10" s="2">
        <v>11</v>
      </c>
      <c r="F10" s="2">
        <v>27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54</v>
      </c>
      <c r="H10" s="2">
        <v>20</v>
      </c>
      <c r="I10" s="2">
        <f>LOOKUP(H10,{0,1,2,3,4,5,6,7,8,9,10,11,12,13,14,15,16,17,18,19,20,21,22,23,24,25,26,27,28,29,30,31,32,33,34,35,36,37,38,39,40},{0,5,10,14,18,22,26,29,32,35,38,41,44,46,48,50,52,54,56,58,60,62,64,66,68,70,72,74,76,78,80,82,84,86,88,90,92,94,96,98,100})</f>
        <v>60</v>
      </c>
      <c r="J10" s="5">
        <f>P10-5</f>
        <v>38.26</v>
      </c>
      <c r="K10" s="2">
        <f>LOOKUP(J10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14</v>
      </c>
      <c r="L10" s="2">
        <f>SUM(G10,I10,K10)</f>
        <v>128</v>
      </c>
      <c r="M10" s="2">
        <v>7</v>
      </c>
      <c r="N10" s="3" t="str">
        <f>B10</f>
        <v>Кашин Федор</v>
      </c>
      <c r="O10" s="1">
        <f>E10</f>
        <v>11</v>
      </c>
      <c r="P10" s="2">
        <v>43.26</v>
      </c>
    </row>
    <row r="11" spans="1:16">
      <c r="A11" s="2">
        <f>M11</f>
        <v>8</v>
      </c>
      <c r="B11" s="6" t="s">
        <v>97</v>
      </c>
      <c r="C11" s="7">
        <v>17</v>
      </c>
      <c r="D11" s="1">
        <v>58</v>
      </c>
      <c r="E11" s="2">
        <v>40</v>
      </c>
      <c r="F11" s="2">
        <v>24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48</v>
      </c>
      <c r="H11" s="2">
        <v>18</v>
      </c>
      <c r="I11" s="2">
        <f>LOOKUP(H11,{0,1,2,3,4,5,6,7,8,9,10,11,12,13,14,15,16,17,18,19,20,21,22,23,24,25,26,27,28,29,30,31,32,33,34,35,36,37,38,39,40},{0,5,10,14,18,22,26,29,32,35,38,41,44,46,48,50,52,54,56,58,60,62,64,66,68,70,72,74,76,78,80,82,84,86,88,90,92,94,96,98,100})</f>
        <v>56</v>
      </c>
      <c r="J11" s="5">
        <f>P11-5</f>
        <v>33.39</v>
      </c>
      <c r="K11" s="2">
        <f>LOOKUP(J11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21</v>
      </c>
      <c r="L11" s="2">
        <f>SUM(G11,I11,K11)</f>
        <v>125</v>
      </c>
      <c r="M11" s="2">
        <v>8</v>
      </c>
      <c r="N11" s="3" t="str">
        <f>B11</f>
        <v>Спиридонов Дмитрий</v>
      </c>
      <c r="O11" s="1">
        <f>E11</f>
        <v>40</v>
      </c>
      <c r="P11" s="2">
        <v>38.39</v>
      </c>
    </row>
    <row r="12" spans="1:16">
      <c r="A12" s="2" t="str">
        <f>M12</f>
        <v>сошел</v>
      </c>
      <c r="B12" s="6" t="s">
        <v>105</v>
      </c>
      <c r="C12" s="7">
        <v>16</v>
      </c>
      <c r="D12" s="11" t="s">
        <v>106</v>
      </c>
      <c r="E12" s="2">
        <v>89</v>
      </c>
      <c r="F12" s="2">
        <v>28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56</v>
      </c>
      <c r="H12" s="2">
        <v>22</v>
      </c>
      <c r="I12" s="2">
        <f>LOOKUP(H12,{0,1,2,3,4,5,6,7,8,9,10,11,12,13,14,15,16,17,18,19,20,21,22,23,24,25,26,27,28,29,30,31,32,33,34,35,36,37,38,39,40},{0,5,10,14,18,22,26,29,32,35,38,41,44,46,48,50,52,54,56,58,60,62,64,66,68,70,72,74,76,78,80,82,84,86,88,90,92,94,96,98,100})</f>
        <v>64</v>
      </c>
      <c r="J12" s="5">
        <f>P12-5</f>
        <v>-5</v>
      </c>
      <c r="K12" s="2">
        <f>LOOKUP(J12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>SUM(G12,I12,K12)</f>
        <v>120</v>
      </c>
      <c r="M12" s="2" t="s">
        <v>108</v>
      </c>
      <c r="N12" s="3" t="str">
        <f>B12</f>
        <v>Пермяков Виктор</v>
      </c>
      <c r="O12" s="1">
        <f>E12</f>
        <v>89</v>
      </c>
      <c r="P12" s="2"/>
    </row>
    <row r="13" spans="1:16">
      <c r="A13" s="2">
        <f>M13</f>
        <v>9</v>
      </c>
      <c r="B13" s="3" t="s">
        <v>98</v>
      </c>
      <c r="C13" s="4">
        <v>17</v>
      </c>
      <c r="D13" s="11">
        <v>58</v>
      </c>
      <c r="E13" s="1">
        <v>42</v>
      </c>
      <c r="F13" s="2">
        <v>21</v>
      </c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42</v>
      </c>
      <c r="H13" s="2">
        <v>15</v>
      </c>
      <c r="I13" s="2">
        <f>LOOKUP(H13,{0,1,2,3,4,5,6,7,8,9,10,11,12,13,14,15,16,17,18,19,20,21,22,23,24,25,26,27,28,29,30,31,32,33,34,35,36,37,38,39,40},{0,5,10,14,18,22,26,29,32,35,38,41,44,46,48,50,52,54,56,58,60,62,64,66,68,70,72,74,76,78,80,82,84,86,88,90,92,94,96,98,100})</f>
        <v>50</v>
      </c>
      <c r="J13" s="5">
        <f>P13-5</f>
        <v>32.46</v>
      </c>
      <c r="K13" s="2">
        <f>LOOKUP(J13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23</v>
      </c>
      <c r="L13" s="2">
        <f>SUM(G13,I13,K13)</f>
        <v>115</v>
      </c>
      <c r="M13" s="2">
        <v>9</v>
      </c>
      <c r="N13" s="3" t="str">
        <f>B13</f>
        <v>Петухов Алексей</v>
      </c>
      <c r="O13" s="1">
        <f>E13</f>
        <v>42</v>
      </c>
      <c r="P13" s="2">
        <v>37.46</v>
      </c>
    </row>
    <row r="14" spans="1:16">
      <c r="A14" s="2">
        <f t="shared" ref="A5:A27" si="0">M14</f>
        <v>0</v>
      </c>
      <c r="B14" s="6"/>
      <c r="C14" s="7"/>
      <c r="D14" s="1"/>
      <c r="E14" s="2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4" s="2"/>
      <c r="I14" s="2">
        <f>LOOKUP(H14,{0,1,2,3,4,5,6,7,8,9,10,11,12,13,14,15,16,17,18,19,20,21,22,23,24,25,26,27,28,29,30,31,32,33,34,35,36,37,38,39,40},{0,5,10,14,18,22,26,29,32,35,38,41,44,46,48,50,52,54,56,58,60,62,64,66,68,70,72,74,76,78,80,82,84,86,88,90,92,94,96,98,100})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4" s="5">
        <f t="shared" ref="J5:J27" si="1">P14-5</f>
        <v>-5</v>
      </c>
      <c r="K14" s="2">
        <f>LOOKUP(J14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ref="L4:L27" si="2">SUM(G14,I14,K14)</f>
        <v>0</v>
      </c>
      <c r="M14" s="2"/>
      <c r="N14" s="3">
        <f t="shared" ref="N5:N27" si="3">B14</f>
        <v>0</v>
      </c>
      <c r="O14" s="1">
        <f t="shared" ref="O5:O27" si="4">E14</f>
        <v>0</v>
      </c>
      <c r="P14" s="2"/>
    </row>
    <row r="15" spans="1:16">
      <c r="A15" s="2">
        <f t="shared" si="0"/>
        <v>0</v>
      </c>
      <c r="B15" s="6"/>
      <c r="C15" s="7"/>
      <c r="D15" s="1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5" s="2"/>
      <c r="I15" s="2">
        <f>LOOKUP(H15,{0,1,2,3,4,5,6,7,8,9,10,11,12,13,14,15,16,17,18,19,20,21,22,23,24,25,26,27,28,29,30,31,32,33,34,35,36,37,38,39,40},{0,5,10,14,18,22,26,29,32,35,38,41,44,46,48,50,52,54,56,58,60,62,64,66,68,70,72,74,76,78,80,82,84,86,88,90,92,94,96,98,100})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5" s="5">
        <f t="shared" si="1"/>
        <v>-5</v>
      </c>
      <c r="K15" s="2">
        <f>LOOKUP(J15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2"/>
        <v>0</v>
      </c>
      <c r="M15" s="2"/>
      <c r="N15" s="3">
        <f t="shared" si="3"/>
        <v>0</v>
      </c>
      <c r="O15" s="1">
        <f t="shared" si="4"/>
        <v>0</v>
      </c>
      <c r="P15" s="2"/>
    </row>
    <row r="16" spans="1:16">
      <c r="A16" s="2">
        <f t="shared" si="0"/>
        <v>0</v>
      </c>
      <c r="B16" s="3"/>
      <c r="C16" s="4"/>
      <c r="D16" s="1"/>
      <c r="E16" s="1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6" s="2"/>
      <c r="I16" s="2">
        <f>LOOKUP(H16,{0,1,2,3,4,5,6,7,8,9,10,11,12,13,14,15,16,17,18,19,20,21,22,23,24,25,26,27,28,29,30,31,32,33,34,35,36,37,38,39,40},{0,5,10,14,18,22,26,29,32,35,38,41,44,46,48,50,52,54,56,58,60,62,64,66,68,70,72,74,76,78,80,82,84,86,88,90,92,94,96,98,100})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6" s="5">
        <f t="shared" si="1"/>
        <v>-5</v>
      </c>
      <c r="K16" s="2">
        <f>LOOKUP(J16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2"/>
        <v>0</v>
      </c>
      <c r="M16" s="2"/>
      <c r="N16" s="3">
        <f t="shared" si="3"/>
        <v>0</v>
      </c>
      <c r="O16" s="1">
        <f t="shared" si="4"/>
        <v>0</v>
      </c>
      <c r="P16" s="2"/>
    </row>
    <row r="17" spans="1:16">
      <c r="A17" s="2">
        <f t="shared" si="0"/>
        <v>0</v>
      </c>
      <c r="B17" s="6"/>
      <c r="C17" s="7"/>
      <c r="D17" s="1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7" s="2"/>
      <c r="I17" s="2">
        <f>LOOKUP(H17,{0,1,2,3,4,5,6,7,8,9,10,11,12,13,14,15,16,17,18,19,20,21,22,23,24,25,26,27,28,29,30,31,32,33,34,35,36,37,38,39,40},{0,5,10,14,18,22,26,29,32,35,38,41,44,46,48,50,52,54,56,58,60,62,64,66,68,70,72,74,76,78,80,82,84,86,88,90,92,94,96,98,100})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7" s="5">
        <f t="shared" si="1"/>
        <v>-5</v>
      </c>
      <c r="K17" s="2">
        <f>LOOKUP(J17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2"/>
        <v>0</v>
      </c>
      <c r="M17" s="2"/>
      <c r="N17" s="3">
        <f t="shared" si="3"/>
        <v>0</v>
      </c>
      <c r="O17" s="1">
        <f t="shared" si="4"/>
        <v>0</v>
      </c>
      <c r="P17" s="2"/>
    </row>
    <row r="18" spans="1:16">
      <c r="A18" s="2">
        <f t="shared" si="0"/>
        <v>0</v>
      </c>
      <c r="B18" s="6"/>
      <c r="C18" s="7"/>
      <c r="D18" s="1"/>
      <c r="E18" s="2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8" s="2"/>
      <c r="I18" s="2">
        <f>LOOKUP(H18,{0,1,2,3,4,5,6,7,8,9,10,11,12,13,14,15,16,17,18,19,20,21,22,23,24,25,26,27,28,29,30,31,32,33,34,35,36,37,38,39,40},{0,5,10,14,18,22,26,29,32,35,38,41,44,46,48,50,52,54,56,58,60,62,64,66,68,70,72,74,76,78,80,82,84,86,88,90,92,94,96,98,100})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8" s="5">
        <f t="shared" si="1"/>
        <v>-5</v>
      </c>
      <c r="K18" s="2">
        <f>LOOKUP(J18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2"/>
        <v>0</v>
      </c>
      <c r="M18" s="2"/>
      <c r="N18" s="3">
        <f t="shared" si="3"/>
        <v>0</v>
      </c>
      <c r="O18" s="1">
        <f t="shared" si="4"/>
        <v>0</v>
      </c>
      <c r="P18" s="1"/>
    </row>
    <row r="19" spans="1:16">
      <c r="A19" s="2">
        <f t="shared" si="0"/>
        <v>0</v>
      </c>
      <c r="B19" s="3"/>
      <c r="C19" s="4"/>
      <c r="D19" s="1"/>
      <c r="E19" s="1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9" s="2"/>
      <c r="I19" s="2">
        <f>LOOKUP(H19,{0,1,2,3,4,5,6,7,8,9,10,11,12,13,14,15,16,17,18,19,20,21,22,23,24,25,26,27,28,29,30,31,32,33,34,35,36,37,38,39,40},{0,5,10,14,18,22,26,29,32,35,38,41,44,46,48,50,52,54,56,58,60,62,64,66,68,70,72,74,76,78,80,82,84,86,88,90,92,94,96,98,100})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9" s="5">
        <f t="shared" si="1"/>
        <v>-5</v>
      </c>
      <c r="K19" s="2">
        <f>LOOKUP(J19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2"/>
        <v>0</v>
      </c>
      <c r="M19" s="2"/>
      <c r="N19" s="3">
        <f t="shared" si="3"/>
        <v>0</v>
      </c>
      <c r="O19" s="1">
        <f t="shared" si="4"/>
        <v>0</v>
      </c>
      <c r="P19" s="2"/>
    </row>
    <row r="20" spans="1:16">
      <c r="A20" s="2">
        <f t="shared" si="0"/>
        <v>0</v>
      </c>
      <c r="B20" s="6"/>
      <c r="C20" s="7"/>
      <c r="D20" s="1"/>
      <c r="E20" s="2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0" s="2"/>
      <c r="I20" s="2">
        <f>LOOKUP(H20,{0,1,2,3,4,5,6,7,8,9,10,11,12,13,14,15,16,17,18,19,20,21,22,23,24,25,26,27,28,29,30,31,32,33,34,35,36,37,38,39,40},{0,5,10,14,18,22,26,29,32,35,38,41,44,46,48,50,52,54,56,58,60,62,64,66,68,70,72,74,76,78,80,82,84,86,88,90,92,94,96,98,100})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0" s="5">
        <f t="shared" si="1"/>
        <v>-5</v>
      </c>
      <c r="K20" s="2">
        <f>LOOKUP(J20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2"/>
        <v>0</v>
      </c>
      <c r="M20" s="2"/>
      <c r="N20" s="3">
        <f t="shared" si="3"/>
        <v>0</v>
      </c>
      <c r="O20" s="1">
        <f t="shared" si="4"/>
        <v>0</v>
      </c>
      <c r="P20" s="2"/>
    </row>
    <row r="21" spans="1:16">
      <c r="A21" s="2">
        <f t="shared" si="0"/>
        <v>0</v>
      </c>
      <c r="B21" s="6"/>
      <c r="C21" s="7"/>
      <c r="D21" s="1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1" s="2"/>
      <c r="I21" s="2">
        <f>LOOKUP(H21,{0,1,2,3,4,5,6,7,8,9,10,11,12,13,14,15,16,17,18,19,20,21,22,23,24,25,26,27,28,29,30,31,32,33,34,35,36,37,38,39,40},{0,5,10,14,18,22,26,29,32,35,38,41,44,46,48,50,52,54,56,58,60,62,64,66,68,70,72,74,76,78,80,82,84,86,88,90,92,94,96,98,100})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1" s="5">
        <f t="shared" si="1"/>
        <v>-5</v>
      </c>
      <c r="K21" s="2">
        <f>LOOKUP(J21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2"/>
        <v>0</v>
      </c>
      <c r="M21" s="2"/>
      <c r="N21" s="3">
        <f t="shared" si="3"/>
        <v>0</v>
      </c>
      <c r="O21" s="1">
        <f t="shared" si="4"/>
        <v>0</v>
      </c>
      <c r="P21" s="2"/>
    </row>
    <row r="22" spans="1:16">
      <c r="A22" s="2">
        <f t="shared" si="0"/>
        <v>0</v>
      </c>
      <c r="B22" s="3"/>
      <c r="C22" s="4"/>
      <c r="D22" s="1"/>
      <c r="E22" s="1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2" s="2"/>
      <c r="I22" s="2">
        <f>LOOKUP(H22,{0,1,2,3,4,5,6,7,8,9,10,11,12,13,14,15,16,17,18,19,20,21,22,23,24,25,26,27,28,29,30,31,32,33,34,35,36,37,38,39,40},{0,5,10,14,18,22,26,29,32,35,38,41,44,46,48,50,52,54,56,58,60,62,64,66,68,70,72,74,76,78,80,82,84,86,88,90,92,94,96,98,100})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2" s="5">
        <f t="shared" si="1"/>
        <v>-5</v>
      </c>
      <c r="K22" s="2">
        <f>LOOKUP(J22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2"/>
        <v>0</v>
      </c>
      <c r="M22" s="2"/>
      <c r="N22" s="3">
        <f t="shared" si="3"/>
        <v>0</v>
      </c>
      <c r="O22" s="1">
        <f t="shared" si="4"/>
        <v>0</v>
      </c>
      <c r="P22" s="2"/>
    </row>
    <row r="23" spans="1:16">
      <c r="A23" s="2">
        <f t="shared" si="0"/>
        <v>0</v>
      </c>
      <c r="B23" s="6"/>
      <c r="C23" s="7"/>
      <c r="D23" s="1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3" s="2"/>
      <c r="I23" s="2">
        <f>LOOKUP(H23,{0,1,2,3,4,5,6,7,8,9,10,11,12,13,14,15,16,17,18,19,20,21,22,23,24,25,26,27,28,29,30,31,32,33,34,35,36,37,38,39,40},{0,5,10,14,18,22,26,29,32,35,38,41,44,46,48,50,52,54,56,58,60,62,64,66,68,70,72,74,76,78,80,82,84,86,88,90,92,94,96,98,100})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3" s="5">
        <f t="shared" si="1"/>
        <v>-5</v>
      </c>
      <c r="K23" s="2">
        <f>LOOKUP(J23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2"/>
        <v>0</v>
      </c>
      <c r="M23" s="2"/>
      <c r="N23" s="3">
        <f t="shared" si="3"/>
        <v>0</v>
      </c>
      <c r="O23" s="1">
        <f t="shared" si="4"/>
        <v>0</v>
      </c>
      <c r="P23" s="2"/>
    </row>
    <row r="24" spans="1:16">
      <c r="A24" s="2">
        <f t="shared" si="0"/>
        <v>0</v>
      </c>
      <c r="B24" s="6"/>
      <c r="C24" s="7"/>
      <c r="D24" s="1"/>
      <c r="E24" s="2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4" s="2"/>
      <c r="I24" s="2">
        <f>LOOKUP(H24,{0,1,2,3,4,5,6,7,8,9,10,11,12,13,14,15,16,17,18,19,20,21,22,23,24,25,26,27,28,29,30,31,32,33,34,35,36,37,38,39,40},{0,5,10,14,18,22,26,29,32,35,38,41,44,46,48,50,52,54,56,58,60,62,64,66,68,70,72,74,76,78,80,82,84,86,88,90,92,94,96,98,100})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4" s="5">
        <f t="shared" si="1"/>
        <v>-5</v>
      </c>
      <c r="K24" s="2">
        <f>LOOKUP(J24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2"/>
        <v>0</v>
      </c>
      <c r="M24" s="2"/>
      <c r="N24" s="3">
        <f t="shared" si="3"/>
        <v>0</v>
      </c>
      <c r="O24" s="1">
        <f t="shared" si="4"/>
        <v>0</v>
      </c>
      <c r="P24" s="2"/>
    </row>
    <row r="25" spans="1:16">
      <c r="A25" s="2">
        <f t="shared" si="0"/>
        <v>0</v>
      </c>
      <c r="B25" s="3"/>
      <c r="C25" s="4"/>
      <c r="D25" s="1"/>
      <c r="E25" s="1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5" s="2"/>
      <c r="I25" s="2">
        <f>LOOKUP(H25,{0,1,2,3,4,5,6,7,8,9,10,11,12,13,14,15,16,17,18,19,20,21,22,23,24,25,26,27,28,29,30,31,32,33,34,35,36,37,38,39,40},{0,5,10,14,18,22,26,29,32,35,38,41,44,46,48,50,52,54,56,58,60,62,64,66,68,70,72,74,76,78,80,82,84,86,88,90,92,94,96,98,100})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5" s="5">
        <f t="shared" si="1"/>
        <v>-5</v>
      </c>
      <c r="K25" s="2">
        <f>LOOKUP(J25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2"/>
        <v>0</v>
      </c>
      <c r="M25" s="2"/>
      <c r="N25" s="3">
        <f t="shared" si="3"/>
        <v>0</v>
      </c>
      <c r="O25" s="1">
        <f t="shared" si="4"/>
        <v>0</v>
      </c>
      <c r="P25" s="2"/>
    </row>
    <row r="26" spans="1:16">
      <c r="A26" s="2">
        <f t="shared" si="0"/>
        <v>0</v>
      </c>
      <c r="B26" s="6"/>
      <c r="C26" s="7"/>
      <c r="D26" s="1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6" s="2"/>
      <c r="I26" s="2">
        <f>LOOKUP(H26,{0,1,2,3,4,5,6,7,8,9,10,11,12,13,14,15,16,17,18,19,20,21,22,23,24,25,26,27,28,29,30,31,32,33,34,35,36,37,38,39,40},{0,5,10,14,18,22,26,29,32,35,38,41,44,46,48,50,52,54,56,58,60,62,64,66,68,70,72,74,76,78,80,82,84,86,88,90,92,94,96,98,100})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6" s="5">
        <f t="shared" si="1"/>
        <v>-5</v>
      </c>
      <c r="K26" s="2">
        <f>LOOKUP(J26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2"/>
        <v>0</v>
      </c>
      <c r="M26" s="2"/>
      <c r="N26" s="3">
        <f t="shared" si="3"/>
        <v>0</v>
      </c>
      <c r="O26" s="1">
        <f t="shared" si="4"/>
        <v>0</v>
      </c>
      <c r="P26" s="2"/>
    </row>
    <row r="27" spans="1:16">
      <c r="A27" s="2">
        <f t="shared" si="0"/>
        <v>0</v>
      </c>
      <c r="B27" s="6"/>
      <c r="C27" s="7"/>
      <c r="D27" s="1"/>
      <c r="E27" s="2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7" s="2"/>
      <c r="I27" s="2">
        <f>LOOKUP(H27,{0,1,2,3,4,5,6,7,8,9,10,11,12,13,14,15,16,17,18,19,20,21,22,23,24,25,26,27,28,29,30,31,32,33,34,35,36,37,38,39,40},{0,5,10,14,18,22,26,29,32,35,38,41,44,46,48,50,52,54,56,58,60,62,64,66,68,70,72,74,76,78,80,82,84,86,88,90,92,94,96,98,100})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7" s="5">
        <f t="shared" si="1"/>
        <v>-5</v>
      </c>
      <c r="K27" s="2">
        <f>LOOKUP(J27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2"/>
        <v>0</v>
      </c>
      <c r="M27" s="2"/>
      <c r="N27" s="3">
        <f t="shared" si="3"/>
        <v>0</v>
      </c>
      <c r="O27" s="1">
        <f t="shared" si="4"/>
        <v>0</v>
      </c>
      <c r="P27" s="2"/>
    </row>
    <row r="28" spans="1:16">
      <c r="A28" s="2">
        <f t="shared" ref="A28:A37" si="5">M28</f>
        <v>0</v>
      </c>
      <c r="B28" s="6"/>
      <c r="C28" s="7"/>
      <c r="D28" s="10"/>
      <c r="E28" s="2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8" s="2"/>
      <c r="I28" s="2">
        <f>LOOKUP(H28,{0,1,2,3,4,5,6,7,8,9,10,11,12,13,14,15,16,17,18,19,20,21,22,23,24,25,26,27,28,29,30,31,32,33,34,35,36,37,38,39,40},{0,5,10,14,18,22,26,29,32,35,38,41,44,46,48,50,52,54,56,58,60,62,64,66,68,70,72,74,76,78,80,82,84,86,88,90,92,94,96,98,100})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8" s="5">
        <f t="shared" ref="J28:J37" si="6">P28-5</f>
        <v>-5</v>
      </c>
      <c r="K28" s="2">
        <f>LOOKUP(J28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ref="L28:L37" si="7">SUM(G28,I28,K28)</f>
        <v>0</v>
      </c>
      <c r="M28" s="2"/>
      <c r="N28" s="3">
        <f t="shared" ref="N28:N37" si="8">B28</f>
        <v>0</v>
      </c>
      <c r="O28" s="10">
        <f t="shared" ref="O28:O37" si="9">E28</f>
        <v>0</v>
      </c>
      <c r="P28" s="2"/>
    </row>
    <row r="29" spans="1:16">
      <c r="A29" s="2">
        <f t="shared" si="5"/>
        <v>0</v>
      </c>
      <c r="B29" s="6"/>
      <c r="C29" s="7"/>
      <c r="D29" s="10"/>
      <c r="E29" s="2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9" s="2"/>
      <c r="I29" s="2">
        <f>LOOKUP(H29,{0,1,2,3,4,5,6,7,8,9,10,11,12,13,14,15,16,17,18,19,20,21,22,23,24,25,26,27,28,29,30,31,32,33,34,35,36,37,38,39,40},{0,5,10,14,18,22,26,29,32,35,38,41,44,46,48,50,52,54,56,58,60,62,64,66,68,70,72,74,76,78,80,82,84,86,88,90,92,94,96,98,100})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9" s="5">
        <f t="shared" si="6"/>
        <v>-5</v>
      </c>
      <c r="K29" s="2">
        <f>LOOKUP(J29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10">
        <f t="shared" si="9"/>
        <v>0</v>
      </c>
      <c r="P29" s="2"/>
    </row>
    <row r="30" spans="1:16">
      <c r="A30" s="2">
        <f t="shared" si="5"/>
        <v>0</v>
      </c>
      <c r="B30" s="6"/>
      <c r="C30" s="7"/>
      <c r="D30" s="10"/>
      <c r="E30" s="2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0" s="2"/>
      <c r="I30" s="2">
        <f>LOOKUP(H30,{0,1,2,3,4,5,6,7,8,9,10,11,12,13,14,15,16,17,18,19,20,21,22,23,24,25,26,27,28,29,30,31,32,33,34,35,36,37,38,39,40},{0,5,10,14,18,22,26,29,32,35,38,41,44,46,48,50,52,54,56,58,60,62,64,66,68,70,72,74,76,78,80,82,84,86,88,90,92,94,96,98,100})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0" s="5">
        <f t="shared" si="6"/>
        <v>-5</v>
      </c>
      <c r="K30" s="2">
        <f>LOOKUP(J30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10">
        <f t="shared" si="9"/>
        <v>0</v>
      </c>
      <c r="P30" s="2"/>
    </row>
    <row r="31" spans="1:16">
      <c r="A31" s="2">
        <f t="shared" si="5"/>
        <v>0</v>
      </c>
      <c r="B31" s="6"/>
      <c r="C31" s="7"/>
      <c r="D31" s="10"/>
      <c r="E31" s="2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1" s="2"/>
      <c r="I31" s="2">
        <f>LOOKUP(H31,{0,1,2,3,4,5,6,7,8,9,10,11,12,13,14,15,16,17,18,19,20,21,22,23,24,25,26,27,28,29,30,31,32,33,34,35,36,37,38,39,40},{0,5,10,14,18,22,26,29,32,35,38,41,44,46,48,50,52,54,56,58,60,62,64,66,68,70,72,74,76,78,80,82,84,86,88,90,92,94,96,98,100})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1" s="5">
        <f t="shared" si="6"/>
        <v>-5</v>
      </c>
      <c r="K31" s="2">
        <f>LOOKUP(J31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10">
        <f t="shared" si="9"/>
        <v>0</v>
      </c>
      <c r="P31" s="2"/>
    </row>
    <row r="32" spans="1:16">
      <c r="A32" s="2">
        <f t="shared" si="5"/>
        <v>0</v>
      </c>
      <c r="B32" s="6"/>
      <c r="C32" s="7"/>
      <c r="D32" s="10"/>
      <c r="E32" s="2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2" s="2"/>
      <c r="I32" s="2">
        <f>LOOKUP(H32,{0,1,2,3,4,5,6,7,8,9,10,11,12,13,14,15,16,17,18,19,20,21,22,23,24,25,26,27,28,29,30,31,32,33,34,35,36,37,38,39,40},{0,5,10,14,18,22,26,29,32,35,38,41,44,46,48,50,52,54,56,58,60,62,64,66,68,70,72,74,76,78,80,82,84,86,88,90,92,94,96,98,100})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2" s="5">
        <f t="shared" si="6"/>
        <v>-5</v>
      </c>
      <c r="K32" s="2">
        <f>LOOKUP(J32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10">
        <f t="shared" si="9"/>
        <v>0</v>
      </c>
      <c r="P32" s="2"/>
    </row>
    <row r="33" spans="1:16">
      <c r="A33" s="2">
        <f t="shared" si="5"/>
        <v>0</v>
      </c>
      <c r="B33" s="6"/>
      <c r="C33" s="7"/>
      <c r="D33" s="10"/>
      <c r="E33" s="2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3" s="2"/>
      <c r="I33" s="2">
        <f>LOOKUP(H33,{0,1,2,3,4,5,6,7,8,9,10,11,12,13,14,15,16,17,18,19,20,21,22,23,24,25,26,27,28,29,30,31,32,33,34,35,36,37,38,39,40},{0,5,10,14,18,22,26,29,32,35,38,41,44,46,48,50,52,54,56,58,60,62,64,66,68,70,72,74,76,78,80,82,84,86,88,90,92,94,96,98,100})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3" s="5">
        <f t="shared" si="6"/>
        <v>-5</v>
      </c>
      <c r="K33" s="2">
        <f>LOOKUP(J33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10">
        <f t="shared" si="9"/>
        <v>0</v>
      </c>
      <c r="P33" s="2"/>
    </row>
    <row r="34" spans="1:16">
      <c r="A34" s="2">
        <f t="shared" si="5"/>
        <v>0</v>
      </c>
      <c r="B34" s="6"/>
      <c r="C34" s="7"/>
      <c r="D34" s="10"/>
      <c r="E34" s="2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4" s="2"/>
      <c r="I34" s="2">
        <f>LOOKUP(H34,{0,1,2,3,4,5,6,7,8,9,10,11,12,13,14,15,16,17,18,19,20,21,22,23,24,25,26,27,28,29,30,31,32,33,34,35,36,37,38,39,40},{0,5,10,14,18,22,26,29,32,35,38,41,44,46,48,50,52,54,56,58,60,62,64,66,68,70,72,74,76,78,80,82,84,86,88,90,92,94,96,98,100})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4" s="5">
        <f t="shared" si="6"/>
        <v>-5</v>
      </c>
      <c r="K34" s="2">
        <f>LOOKUP(J34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10">
        <f t="shared" si="9"/>
        <v>0</v>
      </c>
      <c r="P34" s="2"/>
    </row>
    <row r="35" spans="1:16">
      <c r="A35" s="2">
        <f t="shared" si="5"/>
        <v>0</v>
      </c>
      <c r="B35" s="6"/>
      <c r="C35" s="7"/>
      <c r="D35" s="10"/>
      <c r="E35" s="2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5" s="2"/>
      <c r="I35" s="2">
        <f>LOOKUP(H35,{0,1,2,3,4,5,6,7,8,9,10,11,12,13,14,15,16,17,18,19,20,21,22,23,24,25,26,27,28,29,30,31,32,33,34,35,36,37,38,39,40},{0,5,10,14,18,22,26,29,32,35,38,41,44,46,48,50,52,54,56,58,60,62,64,66,68,70,72,74,76,78,80,82,84,86,88,90,92,94,96,98,100})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5" s="5">
        <f t="shared" si="6"/>
        <v>-5</v>
      </c>
      <c r="K35" s="2">
        <f>LOOKUP(J35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10">
        <f t="shared" si="9"/>
        <v>0</v>
      </c>
      <c r="P35" s="2"/>
    </row>
    <row r="36" spans="1:16">
      <c r="A36" s="2">
        <f t="shared" si="5"/>
        <v>0</v>
      </c>
      <c r="B36" s="6"/>
      <c r="C36" s="7"/>
      <c r="D36" s="10"/>
      <c r="E36" s="2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6" s="2"/>
      <c r="I36" s="2">
        <f>LOOKUP(H36,{0,1,2,3,4,5,6,7,8,9,10,11,12,13,14,15,16,17,18,19,20,21,22,23,24,25,26,27,28,29,30,31,32,33,34,35,36,37,38,39,40},{0,5,10,14,18,22,26,29,32,35,38,41,44,46,48,50,52,54,56,58,60,62,64,66,68,70,72,74,76,78,80,82,84,86,88,90,92,94,96,98,100})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6" s="5">
        <f t="shared" si="6"/>
        <v>-5</v>
      </c>
      <c r="K36" s="2">
        <f>LOOKUP(J36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10">
        <f t="shared" si="9"/>
        <v>0</v>
      </c>
      <c r="P36" s="2"/>
    </row>
    <row r="37" spans="1:16">
      <c r="A37" s="2">
        <f t="shared" si="5"/>
        <v>0</v>
      </c>
      <c r="B37" s="6"/>
      <c r="C37" s="7"/>
      <c r="D37" s="10"/>
      <c r="E37" s="2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7" s="2"/>
      <c r="I37" s="2">
        <f>LOOKUP(H37,{0,1,2,3,4,5,6,7,8,9,10,11,12,13,14,15,16,17,18,19,20,21,22,23,24,25,26,27,28,29,30,31,32,33,34,35,36,37,38,39,40},{0,5,10,14,18,22,26,29,32,35,38,41,44,46,48,50,52,54,56,58,60,62,64,66,68,70,72,74,76,78,80,82,84,86,88,90,92,94,96,98,100})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7" s="5">
        <f t="shared" si="6"/>
        <v>-5</v>
      </c>
      <c r="K37" s="2">
        <f>LOOKUP(J37,{-5,11,14,14.08,14.16,14.24,14.32,14.4,14.48,14.56,15.04,15.12,15.2,15.3,15.4,15.5,16,16.1,16.2,16.3,16.4,16.5,17,17.12,17.24,17.36,17.48,18,18.12,18.24,18.36,18.48,19,19.12,19.24,19.38,19.52,20.06,20.2,20.34,20.48,21.02,21.16,21.3,21.45,22,22.15,22.3,22.45,23,23.15,23.3,23.45,24,24.15,24.3,24.45,25,25.15,25.3,25.45,26,26.15,26.3,26.45,27,27.15,27.3,27.45,28,28.2,28.4,29,29.25,29.5,30.2,30.5,31.2,31.5,32.2,32.5,33.25,34,34.4,35.2,36,36.4,37.2,38,38.5,39.4,40.3,41.2,42.1,43,44,45.1,46.2,47.3,49,51,54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10">
        <f t="shared" si="9"/>
        <v>0</v>
      </c>
      <c r="P37" s="2"/>
    </row>
  </sheetData>
  <autoFilter ref="L1:L27"/>
  <sortState ref="A4:P13">
    <sortCondition descending="1" ref="L4:L13"/>
  </sortState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M4"/>
    </sheetView>
  </sheetViews>
  <sheetFormatPr defaultRowHeight="15"/>
  <cols>
    <col min="1" max="1" width="4.42578125" customWidth="1"/>
    <col min="2" max="2" width="33.28515625" customWidth="1"/>
    <col min="5" max="5" width="9.85546875" customWidth="1"/>
    <col min="13" max="13" width="4.140625" customWidth="1"/>
    <col min="14" max="14" width="29.85546875" customWidth="1"/>
    <col min="15" max="15" width="9.710937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11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13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>M4</f>
        <v>0</v>
      </c>
      <c r="B4" s="3" t="s">
        <v>103</v>
      </c>
      <c r="C4" s="4">
        <v>18</v>
      </c>
      <c r="D4" s="1">
        <v>58</v>
      </c>
      <c r="E4" s="1">
        <v>10</v>
      </c>
      <c r="F4" s="2">
        <v>42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84</v>
      </c>
      <c r="H4" s="2">
        <v>33</v>
      </c>
      <c r="I4" s="2">
        <f>LOOKUP(H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48</v>
      </c>
      <c r="J4" s="5">
        <f>P4-6</f>
        <v>28.11</v>
      </c>
      <c r="K4" s="2">
        <f>LOOKUP(J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</v>
      </c>
      <c r="L4" s="2">
        <f t="shared" ref="L4:L27" si="0">SUM(G4,I4,K4)</f>
        <v>136</v>
      </c>
      <c r="M4" s="2"/>
      <c r="N4" s="3" t="str">
        <f>B4</f>
        <v>Шувалова Юля</v>
      </c>
      <c r="O4" s="1">
        <f>E4</f>
        <v>10</v>
      </c>
      <c r="P4" s="1">
        <v>34.11</v>
      </c>
    </row>
    <row r="5" spans="1:16">
      <c r="A5" s="2">
        <f t="shared" ref="A5:A27" si="1">M5</f>
        <v>0</v>
      </c>
      <c r="B5" s="6"/>
      <c r="C5" s="7"/>
      <c r="D5" s="1"/>
      <c r="E5" s="2"/>
      <c r="F5" s="2"/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5" s="2"/>
      <c r="I5" s="2">
        <f>LOOKUP(H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5" s="5">
        <f t="shared" ref="J5:J27" si="2">P5-6</f>
        <v>-6</v>
      </c>
      <c r="K5" s="2">
        <f>LOOKUP(J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5" s="2">
        <f t="shared" si="0"/>
        <v>0</v>
      </c>
      <c r="M5" s="2"/>
      <c r="N5" s="3">
        <f t="shared" ref="N5:N27" si="3">B5</f>
        <v>0</v>
      </c>
      <c r="O5" s="1">
        <f t="shared" ref="O5:O27" si="4">E5</f>
        <v>0</v>
      </c>
      <c r="P5" s="2"/>
    </row>
    <row r="6" spans="1:16">
      <c r="A6" s="2">
        <f t="shared" si="1"/>
        <v>0</v>
      </c>
      <c r="B6" s="6"/>
      <c r="C6" s="7"/>
      <c r="D6" s="2"/>
      <c r="E6" s="2"/>
      <c r="F6" s="2"/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6" s="2"/>
      <c r="I6" s="2">
        <f>LOOKUP(H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6" s="5">
        <f t="shared" si="2"/>
        <v>-6</v>
      </c>
      <c r="K6" s="2">
        <f>LOOKUP(J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6" s="2">
        <f t="shared" si="0"/>
        <v>0</v>
      </c>
      <c r="M6" s="2"/>
      <c r="N6" s="3">
        <f t="shared" si="3"/>
        <v>0</v>
      </c>
      <c r="O6" s="1">
        <f t="shared" si="4"/>
        <v>0</v>
      </c>
      <c r="P6" s="2"/>
    </row>
    <row r="7" spans="1:16">
      <c r="A7" s="2">
        <f t="shared" si="1"/>
        <v>0</v>
      </c>
      <c r="B7" s="6"/>
      <c r="C7" s="7"/>
      <c r="D7" s="2"/>
      <c r="E7" s="2"/>
      <c r="F7" s="2"/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7" s="2"/>
      <c r="I7" s="2">
        <f>LOOKUP(H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7" s="5">
        <f t="shared" si="2"/>
        <v>-6</v>
      </c>
      <c r="K7" s="2">
        <f>LOOKUP(J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7" s="2">
        <f t="shared" si="0"/>
        <v>0</v>
      </c>
      <c r="M7" s="2"/>
      <c r="N7" s="3">
        <f t="shared" si="3"/>
        <v>0</v>
      </c>
      <c r="O7" s="1">
        <f t="shared" si="4"/>
        <v>0</v>
      </c>
      <c r="P7" s="2"/>
    </row>
    <row r="8" spans="1:16">
      <c r="A8" s="2">
        <f t="shared" si="1"/>
        <v>0</v>
      </c>
      <c r="B8" s="6"/>
      <c r="C8" s="7"/>
      <c r="D8" s="2"/>
      <c r="E8" s="2"/>
      <c r="F8" s="2"/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8" s="2"/>
      <c r="I8" s="2">
        <f>LOOKUP(H8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8" s="5">
        <f t="shared" si="2"/>
        <v>-6</v>
      </c>
      <c r="K8" s="2">
        <f>LOOKUP(J8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8" s="2">
        <f t="shared" si="0"/>
        <v>0</v>
      </c>
      <c r="M8" s="2"/>
      <c r="N8" s="3">
        <f t="shared" si="3"/>
        <v>0</v>
      </c>
      <c r="O8" s="1">
        <f t="shared" si="4"/>
        <v>0</v>
      </c>
      <c r="P8" s="2"/>
    </row>
    <row r="9" spans="1:16">
      <c r="A9" s="2">
        <f t="shared" si="1"/>
        <v>0</v>
      </c>
      <c r="B9" s="3"/>
      <c r="C9" s="4"/>
      <c r="D9" s="1"/>
      <c r="E9" s="1"/>
      <c r="F9" s="2"/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9" s="2"/>
      <c r="I9" s="2">
        <f>LOOKUP(H9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9" s="5">
        <f t="shared" si="2"/>
        <v>-6</v>
      </c>
      <c r="K9" s="2">
        <f>LOOKUP(J9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9" s="2">
        <f t="shared" si="0"/>
        <v>0</v>
      </c>
      <c r="M9" s="2"/>
      <c r="N9" s="3">
        <f t="shared" si="3"/>
        <v>0</v>
      </c>
      <c r="O9" s="1">
        <f t="shared" si="4"/>
        <v>0</v>
      </c>
      <c r="P9" s="2"/>
    </row>
    <row r="10" spans="1:16">
      <c r="A10" s="2">
        <f t="shared" si="1"/>
        <v>0</v>
      </c>
      <c r="B10" s="6"/>
      <c r="C10" s="7"/>
      <c r="D10" s="1"/>
      <c r="E10" s="2"/>
      <c r="F10" s="2"/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/>
      <c r="I10" s="2">
        <f>LOOKUP(H10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0" s="5">
        <f t="shared" si="2"/>
        <v>-6</v>
      </c>
      <c r="K10" s="2">
        <f>LOOKUP(J10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0" s="2">
        <f t="shared" si="0"/>
        <v>0</v>
      </c>
      <c r="M10" s="2"/>
      <c r="N10" s="3">
        <f t="shared" si="3"/>
        <v>0</v>
      </c>
      <c r="O10" s="1">
        <f t="shared" si="4"/>
        <v>0</v>
      </c>
      <c r="P10" s="2"/>
    </row>
    <row r="11" spans="1:16">
      <c r="A11" s="2">
        <f t="shared" si="1"/>
        <v>0</v>
      </c>
      <c r="B11" s="6"/>
      <c r="C11" s="7"/>
      <c r="D11" s="2"/>
      <c r="E11" s="2"/>
      <c r="F11" s="2"/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1" s="2"/>
      <c r="I11" s="2">
        <f>LOOKUP(H11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1" s="5">
        <f t="shared" si="2"/>
        <v>-6</v>
      </c>
      <c r="K11" s="2">
        <f>LOOKUP(J11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1" s="2">
        <f t="shared" si="0"/>
        <v>0</v>
      </c>
      <c r="M11" s="2"/>
      <c r="N11" s="3">
        <f t="shared" si="3"/>
        <v>0</v>
      </c>
      <c r="O11" s="1">
        <f t="shared" si="4"/>
        <v>0</v>
      </c>
      <c r="P11" s="2"/>
    </row>
    <row r="12" spans="1:16">
      <c r="A12" s="2">
        <f t="shared" si="1"/>
        <v>0</v>
      </c>
      <c r="B12" s="6"/>
      <c r="C12" s="7"/>
      <c r="D12" s="2"/>
      <c r="E12" s="2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2" s="5">
        <f t="shared" si="2"/>
        <v>-6</v>
      </c>
      <c r="K12" s="2">
        <f>LOOKUP(J12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si="0"/>
        <v>0</v>
      </c>
      <c r="M12" s="2"/>
      <c r="N12" s="3">
        <f t="shared" si="3"/>
        <v>0</v>
      </c>
      <c r="O12" s="1">
        <f t="shared" si="4"/>
        <v>0</v>
      </c>
      <c r="P12" s="2"/>
    </row>
    <row r="13" spans="1:16">
      <c r="A13" s="2">
        <f t="shared" si="1"/>
        <v>0</v>
      </c>
      <c r="B13" s="6"/>
      <c r="C13" s="7"/>
      <c r="D13" s="2"/>
      <c r="E13" s="2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3" s="5">
        <f t="shared" si="2"/>
        <v>-6</v>
      </c>
      <c r="K13" s="2">
        <f>LOOKUP(J13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0"/>
        <v>0</v>
      </c>
      <c r="M13" s="2"/>
      <c r="N13" s="3">
        <f t="shared" si="3"/>
        <v>0</v>
      </c>
      <c r="O13" s="1">
        <f t="shared" si="4"/>
        <v>0</v>
      </c>
      <c r="P13" s="2"/>
    </row>
    <row r="14" spans="1:16">
      <c r="A14" s="2">
        <f t="shared" si="1"/>
        <v>0</v>
      </c>
      <c r="B14" s="3"/>
      <c r="C14" s="4"/>
      <c r="D14" s="1"/>
      <c r="E14" s="1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4" s="5">
        <f t="shared" si="2"/>
        <v>-6</v>
      </c>
      <c r="K14" s="2">
        <f>LOOKUP(J14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0"/>
        <v>0</v>
      </c>
      <c r="M14" s="2"/>
      <c r="N14" s="3">
        <f t="shared" si="3"/>
        <v>0</v>
      </c>
      <c r="O14" s="1">
        <f t="shared" si="4"/>
        <v>0</v>
      </c>
      <c r="P14" s="2"/>
    </row>
    <row r="15" spans="1:16">
      <c r="A15" s="2">
        <f t="shared" si="1"/>
        <v>0</v>
      </c>
      <c r="B15" s="6"/>
      <c r="C15" s="7"/>
      <c r="D15" s="1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5" s="5">
        <f t="shared" si="2"/>
        <v>-6</v>
      </c>
      <c r="K15" s="2">
        <f>LOOKUP(J15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0"/>
        <v>0</v>
      </c>
      <c r="M15" s="2"/>
      <c r="N15" s="3">
        <f t="shared" si="3"/>
        <v>0</v>
      </c>
      <c r="O15" s="1">
        <f t="shared" si="4"/>
        <v>0</v>
      </c>
      <c r="P15" s="2"/>
    </row>
    <row r="16" spans="1:16">
      <c r="A16" s="2">
        <f t="shared" si="1"/>
        <v>0</v>
      </c>
      <c r="B16" s="6"/>
      <c r="C16" s="7"/>
      <c r="D16" s="2"/>
      <c r="E16" s="2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6" s="5">
        <f t="shared" si="2"/>
        <v>-6</v>
      </c>
      <c r="K16" s="2">
        <f>LOOKUP(J16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0"/>
        <v>0</v>
      </c>
      <c r="M16" s="2"/>
      <c r="N16" s="3">
        <f t="shared" si="3"/>
        <v>0</v>
      </c>
      <c r="O16" s="1">
        <f t="shared" si="4"/>
        <v>0</v>
      </c>
      <c r="P16" s="2"/>
    </row>
    <row r="17" spans="1:16">
      <c r="A17" s="2">
        <f t="shared" si="1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7" s="5">
        <f t="shared" si="2"/>
        <v>-6</v>
      </c>
      <c r="K17" s="2">
        <f>LOOKUP(J17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0"/>
        <v>0</v>
      </c>
      <c r="M17" s="2"/>
      <c r="N17" s="3">
        <f t="shared" si="3"/>
        <v>0</v>
      </c>
      <c r="O17" s="1">
        <f t="shared" si="4"/>
        <v>0</v>
      </c>
      <c r="P17" s="2"/>
    </row>
    <row r="18" spans="1:16">
      <c r="A18" s="2">
        <f t="shared" si="1"/>
        <v>0</v>
      </c>
      <c r="B18" s="6"/>
      <c r="C18" s="7"/>
      <c r="D18" s="2"/>
      <c r="E18" s="2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8" s="5">
        <f t="shared" si="2"/>
        <v>-6</v>
      </c>
      <c r="K18" s="2">
        <f>LOOKUP(J18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0"/>
        <v>0</v>
      </c>
      <c r="M18" s="2"/>
      <c r="N18" s="3">
        <f t="shared" si="3"/>
        <v>0</v>
      </c>
      <c r="O18" s="1">
        <f t="shared" si="4"/>
        <v>0</v>
      </c>
      <c r="P18" s="1"/>
    </row>
    <row r="19" spans="1:16">
      <c r="A19" s="2">
        <f t="shared" si="1"/>
        <v>0</v>
      </c>
      <c r="B19" s="3"/>
      <c r="C19" s="4"/>
      <c r="D19" s="1"/>
      <c r="E19" s="1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9" s="5">
        <f t="shared" si="2"/>
        <v>-6</v>
      </c>
      <c r="K19" s="2">
        <f>LOOKUP(J19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0"/>
        <v>0</v>
      </c>
      <c r="M19" s="2"/>
      <c r="N19" s="3">
        <f t="shared" si="3"/>
        <v>0</v>
      </c>
      <c r="O19" s="1">
        <f t="shared" si="4"/>
        <v>0</v>
      </c>
      <c r="P19" s="2"/>
    </row>
    <row r="20" spans="1:16">
      <c r="A20" s="2">
        <f t="shared" si="1"/>
        <v>0</v>
      </c>
      <c r="B20" s="6"/>
      <c r="C20" s="7"/>
      <c r="D20" s="1"/>
      <c r="E20" s="2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0" s="5">
        <f t="shared" si="2"/>
        <v>-6</v>
      </c>
      <c r="K20" s="2">
        <f>LOOKUP(J20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0"/>
        <v>0</v>
      </c>
      <c r="M20" s="2"/>
      <c r="N20" s="3">
        <f t="shared" si="3"/>
        <v>0</v>
      </c>
      <c r="O20" s="1">
        <f t="shared" si="4"/>
        <v>0</v>
      </c>
      <c r="P20" s="2"/>
    </row>
    <row r="21" spans="1:16">
      <c r="A21" s="2">
        <f t="shared" si="1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1" s="5">
        <f t="shared" si="2"/>
        <v>-6</v>
      </c>
      <c r="K21" s="2">
        <f>LOOKUP(J21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0"/>
        <v>0</v>
      </c>
      <c r="M21" s="2"/>
      <c r="N21" s="3">
        <f t="shared" si="3"/>
        <v>0</v>
      </c>
      <c r="O21" s="1">
        <f t="shared" si="4"/>
        <v>0</v>
      </c>
      <c r="P21" s="2"/>
    </row>
    <row r="22" spans="1:16">
      <c r="A22" s="2">
        <f t="shared" si="1"/>
        <v>0</v>
      </c>
      <c r="B22" s="6"/>
      <c r="C22" s="7"/>
      <c r="D22" s="2"/>
      <c r="E22" s="2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2" s="5">
        <f t="shared" si="2"/>
        <v>-6</v>
      </c>
      <c r="K22" s="2">
        <f>LOOKUP(J22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0"/>
        <v>0</v>
      </c>
      <c r="M22" s="2"/>
      <c r="N22" s="3">
        <f t="shared" si="3"/>
        <v>0</v>
      </c>
      <c r="O22" s="1">
        <f t="shared" si="4"/>
        <v>0</v>
      </c>
      <c r="P22" s="2"/>
    </row>
    <row r="23" spans="1:16">
      <c r="A23" s="2">
        <f t="shared" si="1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3" s="5">
        <f t="shared" si="2"/>
        <v>-6</v>
      </c>
      <c r="K23" s="2">
        <f>LOOKUP(J23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0"/>
        <v>0</v>
      </c>
      <c r="M23" s="2"/>
      <c r="N23" s="3">
        <f t="shared" si="3"/>
        <v>0</v>
      </c>
      <c r="O23" s="1">
        <f t="shared" si="4"/>
        <v>0</v>
      </c>
      <c r="P23" s="2"/>
    </row>
    <row r="24" spans="1:16">
      <c r="A24" s="2">
        <f t="shared" si="1"/>
        <v>0</v>
      </c>
      <c r="B24" s="6"/>
      <c r="C24" s="7"/>
      <c r="D24" s="2"/>
      <c r="E24" s="2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4" s="5">
        <f t="shared" si="2"/>
        <v>-6</v>
      </c>
      <c r="K24" s="2">
        <f>LOOKUP(J24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0"/>
        <v>0</v>
      </c>
      <c r="M24" s="2"/>
      <c r="N24" s="3">
        <f t="shared" si="3"/>
        <v>0</v>
      </c>
      <c r="O24" s="1">
        <f t="shared" si="4"/>
        <v>0</v>
      </c>
      <c r="P24" s="2"/>
    </row>
    <row r="25" spans="1:16">
      <c r="A25" s="2">
        <f t="shared" si="1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5" s="5">
        <f t="shared" si="2"/>
        <v>-6</v>
      </c>
      <c r="K25" s="2">
        <f>LOOKUP(J25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0"/>
        <v>0</v>
      </c>
      <c r="M25" s="2"/>
      <c r="N25" s="3">
        <f t="shared" si="3"/>
        <v>0</v>
      </c>
      <c r="O25" s="1">
        <f t="shared" si="4"/>
        <v>0</v>
      </c>
      <c r="P25" s="2"/>
    </row>
    <row r="26" spans="1:16">
      <c r="A26" s="2">
        <f t="shared" si="1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6" s="5">
        <f t="shared" si="2"/>
        <v>-6</v>
      </c>
      <c r="K26" s="2">
        <f>LOOKUP(J26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0"/>
        <v>0</v>
      </c>
      <c r="M26" s="2"/>
      <c r="N26" s="3">
        <f t="shared" si="3"/>
        <v>0</v>
      </c>
      <c r="O26" s="1">
        <f t="shared" si="4"/>
        <v>0</v>
      </c>
      <c r="P26" s="2"/>
    </row>
    <row r="27" spans="1:16">
      <c r="A27" s="2">
        <f t="shared" si="1"/>
        <v>0</v>
      </c>
      <c r="B27" s="3"/>
      <c r="C27" s="4"/>
      <c r="D27" s="1"/>
      <c r="E27" s="1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7" s="2"/>
      <c r="I27" s="2">
        <f>LOOKUP(H27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7" s="5">
        <f t="shared" si="2"/>
        <v>-6</v>
      </c>
      <c r="K27" s="2">
        <f>LOOKUP(J27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0"/>
        <v>0</v>
      </c>
      <c r="M27" s="2"/>
      <c r="N27" s="3">
        <f t="shared" si="3"/>
        <v>0</v>
      </c>
      <c r="O27" s="1">
        <f t="shared" si="4"/>
        <v>0</v>
      </c>
      <c r="P27" s="2"/>
    </row>
    <row r="28" spans="1:16">
      <c r="A28" s="2">
        <f t="shared" ref="A28:A37" si="5">M28</f>
        <v>0</v>
      </c>
      <c r="B28" s="3"/>
      <c r="C28" s="4"/>
      <c r="D28" s="10"/>
      <c r="E28" s="10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8" s="2"/>
      <c r="I28" s="2">
        <f>LOOKUP(H28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8" s="5">
        <f t="shared" ref="J28:J37" si="6">P28-6</f>
        <v>-6</v>
      </c>
      <c r="K28" s="2">
        <f>LOOKUP(J28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ref="L28:L37" si="7">SUM(G28,I28,K28)</f>
        <v>0</v>
      </c>
      <c r="M28" s="2"/>
      <c r="N28" s="3">
        <f t="shared" ref="N28:N37" si="8">B28</f>
        <v>0</v>
      </c>
      <c r="O28" s="10">
        <f t="shared" ref="O28:O37" si="9">E28</f>
        <v>0</v>
      </c>
      <c r="P28" s="2"/>
    </row>
    <row r="29" spans="1:16">
      <c r="A29" s="2">
        <f t="shared" si="5"/>
        <v>0</v>
      </c>
      <c r="B29" s="3"/>
      <c r="C29" s="4"/>
      <c r="D29" s="10"/>
      <c r="E29" s="10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9" s="2"/>
      <c r="I29" s="2">
        <f>LOOKUP(H29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9" s="5">
        <f t="shared" si="6"/>
        <v>-6</v>
      </c>
      <c r="K29" s="2">
        <f>LOOKUP(J29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10">
        <f t="shared" si="9"/>
        <v>0</v>
      </c>
      <c r="P29" s="2"/>
    </row>
    <row r="30" spans="1:16">
      <c r="A30" s="2">
        <f t="shared" si="5"/>
        <v>0</v>
      </c>
      <c r="B30" s="3"/>
      <c r="C30" s="4"/>
      <c r="D30" s="10"/>
      <c r="E30" s="10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0" s="2"/>
      <c r="I30" s="2">
        <f>LOOKUP(H30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0" s="5">
        <f t="shared" si="6"/>
        <v>-6</v>
      </c>
      <c r="K30" s="2">
        <f>LOOKUP(J30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10">
        <f t="shared" si="9"/>
        <v>0</v>
      </c>
      <c r="P30" s="2"/>
    </row>
    <row r="31" spans="1:16">
      <c r="A31" s="2">
        <f t="shared" si="5"/>
        <v>0</v>
      </c>
      <c r="B31" s="3"/>
      <c r="C31" s="4"/>
      <c r="D31" s="10"/>
      <c r="E31" s="10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1" s="2"/>
      <c r="I31" s="2">
        <f>LOOKUP(H31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1" s="5">
        <f t="shared" si="6"/>
        <v>-6</v>
      </c>
      <c r="K31" s="2">
        <f>LOOKUP(J31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10">
        <f t="shared" si="9"/>
        <v>0</v>
      </c>
      <c r="P31" s="2"/>
    </row>
    <row r="32" spans="1:16">
      <c r="A32" s="2">
        <f t="shared" si="5"/>
        <v>0</v>
      </c>
      <c r="B32" s="3"/>
      <c r="C32" s="4"/>
      <c r="D32" s="10"/>
      <c r="E32" s="10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2" s="2"/>
      <c r="I32" s="2">
        <f>LOOKUP(H32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2" s="5">
        <f t="shared" si="6"/>
        <v>-6</v>
      </c>
      <c r="K32" s="2">
        <f>LOOKUP(J32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10">
        <f t="shared" si="9"/>
        <v>0</v>
      </c>
      <c r="P32" s="2"/>
    </row>
    <row r="33" spans="1:16">
      <c r="A33" s="2">
        <f t="shared" si="5"/>
        <v>0</v>
      </c>
      <c r="B33" s="3"/>
      <c r="C33" s="4"/>
      <c r="D33" s="10"/>
      <c r="E33" s="10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3" s="2"/>
      <c r="I33" s="2">
        <f>LOOKUP(H33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3" s="5">
        <f t="shared" si="6"/>
        <v>-6</v>
      </c>
      <c r="K33" s="2">
        <f>LOOKUP(J33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10">
        <f t="shared" si="9"/>
        <v>0</v>
      </c>
      <c r="P33" s="2"/>
    </row>
    <row r="34" spans="1:16">
      <c r="A34" s="2">
        <f t="shared" si="5"/>
        <v>0</v>
      </c>
      <c r="B34" s="3"/>
      <c r="C34" s="4"/>
      <c r="D34" s="10"/>
      <c r="E34" s="10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4" s="2"/>
      <c r="I34" s="2">
        <f>LOOKUP(H34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4" s="5">
        <f t="shared" si="6"/>
        <v>-6</v>
      </c>
      <c r="K34" s="2">
        <f>LOOKUP(J34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10">
        <f t="shared" si="9"/>
        <v>0</v>
      </c>
      <c r="P34" s="2"/>
    </row>
    <row r="35" spans="1:16">
      <c r="A35" s="2">
        <f t="shared" si="5"/>
        <v>0</v>
      </c>
      <c r="B35" s="3"/>
      <c r="C35" s="4"/>
      <c r="D35" s="10"/>
      <c r="E35" s="10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5" s="2"/>
      <c r="I35" s="2">
        <f>LOOKUP(H35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5" s="5">
        <f t="shared" si="6"/>
        <v>-6</v>
      </c>
      <c r="K35" s="2">
        <f>LOOKUP(J35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10">
        <f t="shared" si="9"/>
        <v>0</v>
      </c>
      <c r="P35" s="2"/>
    </row>
    <row r="36" spans="1:16">
      <c r="A36" s="2">
        <f t="shared" si="5"/>
        <v>0</v>
      </c>
      <c r="B36" s="3"/>
      <c r="C36" s="4"/>
      <c r="D36" s="10"/>
      <c r="E36" s="10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6" s="2"/>
      <c r="I36" s="2">
        <f>LOOKUP(H36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6" s="5">
        <f t="shared" si="6"/>
        <v>-6</v>
      </c>
      <c r="K36" s="2">
        <f>LOOKUP(J36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10">
        <f t="shared" si="9"/>
        <v>0</v>
      </c>
      <c r="P36" s="2"/>
    </row>
    <row r="37" spans="1:16">
      <c r="A37" s="2">
        <f t="shared" si="5"/>
        <v>0</v>
      </c>
      <c r="B37" s="3"/>
      <c r="C37" s="4"/>
      <c r="D37" s="10"/>
      <c r="E37" s="10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7" s="2"/>
      <c r="I37" s="2">
        <f>LOOKUP(H37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7" s="5">
        <f t="shared" si="6"/>
        <v>-6</v>
      </c>
      <c r="K37" s="2">
        <f>LOOKUP(J37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10">
        <f t="shared" si="9"/>
        <v>0</v>
      </c>
      <c r="P37" s="2"/>
    </row>
  </sheetData>
  <autoFilter ref="L1:L27"/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P39" sqref="P39"/>
    </sheetView>
  </sheetViews>
  <sheetFormatPr defaultRowHeight="15"/>
  <cols>
    <col min="1" max="1" width="4.28515625" customWidth="1"/>
    <col min="2" max="2" width="33.5703125" customWidth="1"/>
    <col min="3" max="3" width="9.5703125" customWidth="1"/>
    <col min="4" max="4" width="9.7109375" customWidth="1"/>
    <col min="5" max="5" width="7.7109375" customWidth="1"/>
    <col min="13" max="13" width="4.5703125" customWidth="1"/>
    <col min="14" max="14" width="28.85546875" customWidth="1"/>
    <col min="15" max="15" width="7" customWidth="1"/>
    <col min="16" max="16" width="13.14062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12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 t="shared" ref="A4:A26" si="0">M4</f>
        <v>0</v>
      </c>
      <c r="B4" s="6"/>
      <c r="C4" s="7"/>
      <c r="D4" s="2"/>
      <c r="E4" s="2"/>
      <c r="F4" s="2"/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4" s="2"/>
      <c r="I4" s="2">
        <f>LOOKUP(H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4" s="5">
        <f>P4-7</f>
        <v>-7</v>
      </c>
      <c r="K4" s="2">
        <f>LOOKUP(J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4" s="2">
        <f t="shared" ref="L4:L26" si="1">SUM(G4,I4,K4)</f>
        <v>0</v>
      </c>
      <c r="M4" s="2"/>
      <c r="N4" s="3">
        <f t="shared" ref="N4:N26" si="2">B4</f>
        <v>0</v>
      </c>
      <c r="O4" s="2">
        <f>E4</f>
        <v>0</v>
      </c>
      <c r="P4" s="2"/>
    </row>
    <row r="5" spans="1:16">
      <c r="A5" s="2">
        <f t="shared" si="0"/>
        <v>0</v>
      </c>
      <c r="B5" s="6"/>
      <c r="C5" s="7"/>
      <c r="D5" s="2"/>
      <c r="E5" s="2"/>
      <c r="F5" s="2"/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5" s="2"/>
      <c r="I5" s="2">
        <f>LOOKUP(H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5" s="5">
        <f t="shared" ref="J5:J26" si="3">P5-7</f>
        <v>-7</v>
      </c>
      <c r="K5" s="2">
        <f>LOOKUP(J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5" s="2">
        <f t="shared" si="1"/>
        <v>0</v>
      </c>
      <c r="M5" s="2"/>
      <c r="N5" s="3">
        <f t="shared" si="2"/>
        <v>0</v>
      </c>
      <c r="O5" s="2">
        <f t="shared" ref="O5:O26" si="4">E5</f>
        <v>0</v>
      </c>
      <c r="P5" s="2"/>
    </row>
    <row r="6" spans="1:16">
      <c r="A6" s="2">
        <f t="shared" si="0"/>
        <v>0</v>
      </c>
      <c r="B6" s="3"/>
      <c r="C6" s="4"/>
      <c r="D6" s="1"/>
      <c r="E6" s="1"/>
      <c r="F6" s="2"/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6" s="2"/>
      <c r="I6" s="2">
        <f>LOOKUP(H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6" s="5">
        <f t="shared" si="3"/>
        <v>-7</v>
      </c>
      <c r="K6" s="2">
        <f>LOOKUP(J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6" s="2">
        <f t="shared" si="1"/>
        <v>0</v>
      </c>
      <c r="M6" s="2"/>
      <c r="N6" s="3">
        <f t="shared" si="2"/>
        <v>0</v>
      </c>
      <c r="O6" s="2">
        <f t="shared" si="4"/>
        <v>0</v>
      </c>
      <c r="P6" s="1"/>
    </row>
    <row r="7" spans="1:16">
      <c r="A7" s="2">
        <f t="shared" si="0"/>
        <v>0</v>
      </c>
      <c r="B7" s="6"/>
      <c r="C7" s="7"/>
      <c r="D7" s="2"/>
      <c r="E7" s="2"/>
      <c r="F7" s="2"/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7" s="2"/>
      <c r="I7" s="2">
        <f>LOOKUP(H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7" s="5">
        <f t="shared" si="3"/>
        <v>-7</v>
      </c>
      <c r="K7" s="2">
        <f>LOOKUP(J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7" s="2">
        <f t="shared" si="1"/>
        <v>0</v>
      </c>
      <c r="M7" s="2"/>
      <c r="N7" s="3">
        <f t="shared" si="2"/>
        <v>0</v>
      </c>
      <c r="O7" s="2">
        <f t="shared" si="4"/>
        <v>0</v>
      </c>
      <c r="P7" s="2"/>
    </row>
    <row r="8" spans="1:16">
      <c r="A8" s="2">
        <f t="shared" si="0"/>
        <v>0</v>
      </c>
      <c r="B8" s="3"/>
      <c r="C8" s="4"/>
      <c r="D8" s="1"/>
      <c r="E8" s="1"/>
      <c r="F8" s="2"/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8" s="2"/>
      <c r="I8" s="2">
        <f>LOOKUP(H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8" s="5">
        <f t="shared" si="3"/>
        <v>-7</v>
      </c>
      <c r="K8" s="2">
        <f>LOOKUP(J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8" s="2">
        <f t="shared" si="1"/>
        <v>0</v>
      </c>
      <c r="M8" s="2"/>
      <c r="N8" s="3">
        <f t="shared" si="2"/>
        <v>0</v>
      </c>
      <c r="O8" s="2">
        <f t="shared" si="4"/>
        <v>0</v>
      </c>
      <c r="P8" s="1"/>
    </row>
    <row r="9" spans="1:16">
      <c r="A9" s="2">
        <f t="shared" si="0"/>
        <v>0</v>
      </c>
      <c r="B9" s="6"/>
      <c r="C9" s="7"/>
      <c r="D9" s="2"/>
      <c r="E9" s="2"/>
      <c r="F9" s="2"/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9" s="2"/>
      <c r="I9" s="2">
        <f>LOOKUP(H9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9" s="5">
        <f t="shared" si="3"/>
        <v>-7</v>
      </c>
      <c r="K9" s="2">
        <f>LOOKUP(J9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9" s="2">
        <f t="shared" si="1"/>
        <v>0</v>
      </c>
      <c r="M9" s="2"/>
      <c r="N9" s="3">
        <f t="shared" si="2"/>
        <v>0</v>
      </c>
      <c r="O9" s="2">
        <f t="shared" si="4"/>
        <v>0</v>
      </c>
      <c r="P9" s="2"/>
    </row>
    <row r="10" spans="1:16">
      <c r="A10" s="2">
        <f t="shared" si="0"/>
        <v>0</v>
      </c>
      <c r="B10" s="6"/>
      <c r="C10" s="7"/>
      <c r="D10" s="2"/>
      <c r="E10" s="2"/>
      <c r="F10" s="2"/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/>
      <c r="I10" s="2">
        <f>LOOKUP(H10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0" s="5">
        <f t="shared" si="3"/>
        <v>-7</v>
      </c>
      <c r="K10" s="2">
        <f>LOOKUP(J10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0" s="2">
        <f t="shared" si="1"/>
        <v>0</v>
      </c>
      <c r="M10" s="2"/>
      <c r="N10" s="3">
        <f t="shared" si="2"/>
        <v>0</v>
      </c>
      <c r="O10" s="2">
        <f t="shared" si="4"/>
        <v>0</v>
      </c>
      <c r="P10" s="2"/>
    </row>
    <row r="11" spans="1:16">
      <c r="A11" s="2">
        <f t="shared" si="0"/>
        <v>0</v>
      </c>
      <c r="B11" s="6"/>
      <c r="C11" s="7"/>
      <c r="D11" s="2"/>
      <c r="E11" s="2"/>
      <c r="F11" s="2"/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1" s="2"/>
      <c r="I11" s="2">
        <f>LOOKUP(H11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1" s="5">
        <f t="shared" si="3"/>
        <v>-7</v>
      </c>
      <c r="K11" s="2">
        <f>LOOKUP(J11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1" s="2">
        <f t="shared" si="1"/>
        <v>0</v>
      </c>
      <c r="M11" s="2"/>
      <c r="N11" s="3">
        <f t="shared" si="2"/>
        <v>0</v>
      </c>
      <c r="O11" s="2">
        <f t="shared" si="4"/>
        <v>0</v>
      </c>
      <c r="P11" s="2"/>
    </row>
    <row r="12" spans="1:16">
      <c r="A12" s="2">
        <f t="shared" si="0"/>
        <v>0</v>
      </c>
      <c r="B12" s="3"/>
      <c r="C12" s="4"/>
      <c r="D12" s="1"/>
      <c r="E12" s="1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2" s="5">
        <f t="shared" si="3"/>
        <v>-7</v>
      </c>
      <c r="K12" s="2">
        <f>LOOKUP(J12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si="1"/>
        <v>0</v>
      </c>
      <c r="M12" s="2"/>
      <c r="N12" s="3">
        <f t="shared" si="2"/>
        <v>0</v>
      </c>
      <c r="O12" s="2">
        <f t="shared" si="4"/>
        <v>0</v>
      </c>
      <c r="P12" s="1"/>
    </row>
    <row r="13" spans="1:16">
      <c r="A13" s="2">
        <f t="shared" si="0"/>
        <v>0</v>
      </c>
      <c r="B13" s="6"/>
      <c r="C13" s="7"/>
      <c r="D13" s="2"/>
      <c r="E13" s="2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3" s="5">
        <f t="shared" si="3"/>
        <v>-7</v>
      </c>
      <c r="K13" s="2">
        <f>LOOKUP(J13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1"/>
        <v>0</v>
      </c>
      <c r="M13" s="2"/>
      <c r="N13" s="3">
        <f t="shared" si="2"/>
        <v>0</v>
      </c>
      <c r="O13" s="2">
        <f t="shared" si="4"/>
        <v>0</v>
      </c>
      <c r="P13" s="2"/>
    </row>
    <row r="14" spans="1:16">
      <c r="A14" s="2">
        <f t="shared" si="0"/>
        <v>0</v>
      </c>
      <c r="B14" s="6"/>
      <c r="C14" s="7"/>
      <c r="D14" s="2"/>
      <c r="E14" s="2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4" s="5">
        <f t="shared" si="3"/>
        <v>-7</v>
      </c>
      <c r="K14" s="2">
        <f>LOOKUP(J14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1"/>
        <v>0</v>
      </c>
      <c r="M14" s="2"/>
      <c r="N14" s="3">
        <f t="shared" si="2"/>
        <v>0</v>
      </c>
      <c r="O14" s="2">
        <f t="shared" si="4"/>
        <v>0</v>
      </c>
      <c r="P14" s="2"/>
    </row>
    <row r="15" spans="1:16">
      <c r="A15" s="2">
        <f t="shared" si="0"/>
        <v>0</v>
      </c>
      <c r="B15" s="6"/>
      <c r="C15" s="7"/>
      <c r="D15" s="2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5" s="5">
        <f t="shared" si="3"/>
        <v>-7</v>
      </c>
      <c r="K15" s="2">
        <f>LOOKUP(J15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1"/>
        <v>0</v>
      </c>
      <c r="M15" s="2"/>
      <c r="N15" s="3">
        <f t="shared" si="2"/>
        <v>0</v>
      </c>
      <c r="O15" s="2">
        <f t="shared" si="4"/>
        <v>0</v>
      </c>
      <c r="P15" s="2"/>
    </row>
    <row r="16" spans="1:16">
      <c r="A16" s="2">
        <f t="shared" si="0"/>
        <v>0</v>
      </c>
      <c r="B16" s="3"/>
      <c r="C16" s="4"/>
      <c r="D16" s="1"/>
      <c r="E16" s="1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6" s="5">
        <f t="shared" si="3"/>
        <v>-7</v>
      </c>
      <c r="K16" s="2">
        <f>LOOKUP(J16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1"/>
        <v>0</v>
      </c>
      <c r="M16" s="2"/>
      <c r="N16" s="3">
        <f t="shared" si="2"/>
        <v>0</v>
      </c>
      <c r="O16" s="2">
        <f t="shared" si="4"/>
        <v>0</v>
      </c>
      <c r="P16" s="1"/>
    </row>
    <row r="17" spans="1:16">
      <c r="A17" s="2">
        <f t="shared" si="0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7" s="5">
        <f t="shared" si="3"/>
        <v>-7</v>
      </c>
      <c r="K17" s="2">
        <f>LOOKUP(J17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1"/>
        <v>0</v>
      </c>
      <c r="M17" s="2"/>
      <c r="N17" s="3">
        <f t="shared" si="2"/>
        <v>0</v>
      </c>
      <c r="O17" s="2">
        <f t="shared" si="4"/>
        <v>0</v>
      </c>
      <c r="P17" s="2"/>
    </row>
    <row r="18" spans="1:16">
      <c r="A18" s="2">
        <f t="shared" si="0"/>
        <v>0</v>
      </c>
      <c r="B18" s="6"/>
      <c r="C18" s="7"/>
      <c r="D18" s="2"/>
      <c r="E18" s="2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8" s="5">
        <f t="shared" si="3"/>
        <v>-7</v>
      </c>
      <c r="K18" s="2">
        <f>LOOKUP(J18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1"/>
        <v>0</v>
      </c>
      <c r="M18" s="2"/>
      <c r="N18" s="3">
        <f t="shared" si="2"/>
        <v>0</v>
      </c>
      <c r="O18" s="2">
        <f t="shared" si="4"/>
        <v>0</v>
      </c>
      <c r="P18" s="2"/>
    </row>
    <row r="19" spans="1:16">
      <c r="A19" s="2">
        <f t="shared" si="0"/>
        <v>0</v>
      </c>
      <c r="B19" s="6"/>
      <c r="C19" s="7"/>
      <c r="D19" s="2"/>
      <c r="E19" s="2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9" s="5">
        <f t="shared" si="3"/>
        <v>-7</v>
      </c>
      <c r="K19" s="2">
        <f>LOOKUP(J19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1"/>
        <v>0</v>
      </c>
      <c r="M19" s="2"/>
      <c r="N19" s="3">
        <f t="shared" si="2"/>
        <v>0</v>
      </c>
      <c r="O19" s="2">
        <f t="shared" si="4"/>
        <v>0</v>
      </c>
      <c r="P19" s="2"/>
    </row>
    <row r="20" spans="1:16">
      <c r="A20" s="2">
        <f t="shared" si="0"/>
        <v>0</v>
      </c>
      <c r="B20" s="3"/>
      <c r="C20" s="4"/>
      <c r="D20" s="1"/>
      <c r="E20" s="1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0" s="5">
        <f t="shared" si="3"/>
        <v>-7</v>
      </c>
      <c r="K20" s="2">
        <f>LOOKUP(J20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1"/>
        <v>0</v>
      </c>
      <c r="M20" s="2"/>
      <c r="N20" s="3">
        <f t="shared" si="2"/>
        <v>0</v>
      </c>
      <c r="O20" s="2">
        <f t="shared" si="4"/>
        <v>0</v>
      </c>
      <c r="P20" s="1"/>
    </row>
    <row r="21" spans="1:16">
      <c r="A21" s="2">
        <f t="shared" si="0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1" s="5">
        <f t="shared" si="3"/>
        <v>-7</v>
      </c>
      <c r="K21" s="2">
        <f>LOOKUP(J21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1"/>
        <v>0</v>
      </c>
      <c r="M21" s="2"/>
      <c r="N21" s="3">
        <f t="shared" si="2"/>
        <v>0</v>
      </c>
      <c r="O21" s="2">
        <f t="shared" si="4"/>
        <v>0</v>
      </c>
      <c r="P21" s="2"/>
    </row>
    <row r="22" spans="1:16">
      <c r="A22" s="2">
        <f t="shared" si="0"/>
        <v>0</v>
      </c>
      <c r="B22" s="6"/>
      <c r="C22" s="7"/>
      <c r="D22" s="2"/>
      <c r="E22" s="2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2" s="5">
        <f t="shared" si="3"/>
        <v>-7</v>
      </c>
      <c r="K22" s="2">
        <f>LOOKUP(J22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1"/>
        <v>0</v>
      </c>
      <c r="M22" s="2"/>
      <c r="N22" s="3">
        <f t="shared" si="2"/>
        <v>0</v>
      </c>
      <c r="O22" s="2">
        <f t="shared" si="4"/>
        <v>0</v>
      </c>
      <c r="P22" s="2"/>
    </row>
    <row r="23" spans="1:16">
      <c r="A23" s="2">
        <f t="shared" si="0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3" s="5">
        <f t="shared" si="3"/>
        <v>-7</v>
      </c>
      <c r="K23" s="2">
        <f>LOOKUP(J23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1"/>
        <v>0</v>
      </c>
      <c r="M23" s="2"/>
      <c r="N23" s="3">
        <f t="shared" si="2"/>
        <v>0</v>
      </c>
      <c r="O23" s="2">
        <f t="shared" si="4"/>
        <v>0</v>
      </c>
      <c r="P23" s="2"/>
    </row>
    <row r="24" spans="1:16">
      <c r="A24" s="2">
        <f t="shared" si="0"/>
        <v>0</v>
      </c>
      <c r="B24" s="3"/>
      <c r="C24" s="4"/>
      <c r="D24" s="1"/>
      <c r="E24" s="1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4" s="5">
        <f t="shared" si="3"/>
        <v>-7</v>
      </c>
      <c r="K24" s="2">
        <f>LOOKUP(J24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1"/>
        <v>0</v>
      </c>
      <c r="M24" s="2"/>
      <c r="N24" s="3">
        <f t="shared" si="2"/>
        <v>0</v>
      </c>
      <c r="O24" s="2">
        <f t="shared" si="4"/>
        <v>0</v>
      </c>
      <c r="P24" s="1"/>
    </row>
    <row r="25" spans="1:16">
      <c r="A25" s="2">
        <f t="shared" si="0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5" s="5">
        <f t="shared" si="3"/>
        <v>-7</v>
      </c>
      <c r="K25" s="2">
        <f>LOOKUP(J25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1"/>
        <v>0</v>
      </c>
      <c r="M25" s="2"/>
      <c r="N25" s="3">
        <f t="shared" si="2"/>
        <v>0</v>
      </c>
      <c r="O25" s="2">
        <f t="shared" si="4"/>
        <v>0</v>
      </c>
      <c r="P25" s="2"/>
    </row>
    <row r="26" spans="1:16">
      <c r="A26" s="2">
        <f t="shared" si="0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6" s="5">
        <f t="shared" si="3"/>
        <v>-7</v>
      </c>
      <c r="K26" s="2">
        <f>LOOKUP(J26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1"/>
        <v>0</v>
      </c>
      <c r="M26" s="2"/>
      <c r="N26" s="3">
        <f t="shared" si="2"/>
        <v>0</v>
      </c>
      <c r="O26" s="2">
        <f t="shared" si="4"/>
        <v>0</v>
      </c>
      <c r="P26" s="2"/>
    </row>
    <row r="27" spans="1:16">
      <c r="A27" s="2">
        <f t="shared" ref="A27:A37" si="5">M27</f>
        <v>0</v>
      </c>
      <c r="B27" s="6"/>
      <c r="C27" s="7"/>
      <c r="D27" s="2"/>
      <c r="E27" s="2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7" s="2"/>
      <c r="I27" s="2">
        <f>LOOKUP(H27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7" s="5">
        <f t="shared" ref="J27:J37" si="6">P27-7</f>
        <v>-7</v>
      </c>
      <c r="K27" s="2">
        <f>LOOKUP(J27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ref="L27:L37" si="7">SUM(G27,I27,K27)</f>
        <v>0</v>
      </c>
      <c r="M27" s="2"/>
      <c r="N27" s="3">
        <f t="shared" ref="N27:N37" si="8">B27</f>
        <v>0</v>
      </c>
      <c r="O27" s="2">
        <f t="shared" ref="O27:O37" si="9">E27</f>
        <v>0</v>
      </c>
      <c r="P27" s="2"/>
    </row>
    <row r="28" spans="1:16">
      <c r="A28" s="2">
        <f t="shared" si="5"/>
        <v>0</v>
      </c>
      <c r="B28" s="6"/>
      <c r="C28" s="7"/>
      <c r="D28" s="2"/>
      <c r="E28" s="2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8" s="2"/>
      <c r="I28" s="2">
        <f>LOOKUP(H28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8" s="5">
        <f t="shared" si="6"/>
        <v>-7</v>
      </c>
      <c r="K28" s="2">
        <f>LOOKUP(J28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si="7"/>
        <v>0</v>
      </c>
      <c r="M28" s="2"/>
      <c r="N28" s="3">
        <f t="shared" si="8"/>
        <v>0</v>
      </c>
      <c r="O28" s="2">
        <f t="shared" si="9"/>
        <v>0</v>
      </c>
      <c r="P28" s="2"/>
    </row>
    <row r="29" spans="1:16">
      <c r="A29" s="2">
        <f t="shared" si="5"/>
        <v>0</v>
      </c>
      <c r="B29" s="6"/>
      <c r="C29" s="7"/>
      <c r="D29" s="2"/>
      <c r="E29" s="2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9" s="2"/>
      <c r="I29" s="2">
        <f>LOOKUP(H29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9" s="5">
        <f t="shared" si="6"/>
        <v>-7</v>
      </c>
      <c r="K29" s="2">
        <f>LOOKUP(J29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2">
        <f t="shared" si="9"/>
        <v>0</v>
      </c>
      <c r="P29" s="2"/>
    </row>
    <row r="30" spans="1:16">
      <c r="A30" s="2">
        <f t="shared" si="5"/>
        <v>0</v>
      </c>
      <c r="B30" s="6"/>
      <c r="C30" s="7"/>
      <c r="D30" s="2"/>
      <c r="E30" s="2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0" s="2"/>
      <c r="I30" s="2">
        <f>LOOKUP(H30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0" s="5">
        <f t="shared" si="6"/>
        <v>-7</v>
      </c>
      <c r="K30" s="2">
        <f>LOOKUP(J30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2">
        <f t="shared" si="9"/>
        <v>0</v>
      </c>
      <c r="P30" s="2"/>
    </row>
    <row r="31" spans="1:16">
      <c r="A31" s="2">
        <f t="shared" si="5"/>
        <v>0</v>
      </c>
      <c r="B31" s="6"/>
      <c r="C31" s="7"/>
      <c r="D31" s="2"/>
      <c r="E31" s="2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1" s="2"/>
      <c r="I31" s="2">
        <f>LOOKUP(H31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1" s="5">
        <f t="shared" si="6"/>
        <v>-7</v>
      </c>
      <c r="K31" s="2">
        <f>LOOKUP(J31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2">
        <f t="shared" si="9"/>
        <v>0</v>
      </c>
      <c r="P31" s="2"/>
    </row>
    <row r="32" spans="1:16">
      <c r="A32" s="2">
        <f t="shared" si="5"/>
        <v>0</v>
      </c>
      <c r="B32" s="6"/>
      <c r="C32" s="7"/>
      <c r="D32" s="2"/>
      <c r="E32" s="2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2" s="2"/>
      <c r="I32" s="2">
        <f>LOOKUP(H32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2" s="5">
        <f t="shared" si="6"/>
        <v>-7</v>
      </c>
      <c r="K32" s="2">
        <f>LOOKUP(J32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2">
        <f t="shared" si="9"/>
        <v>0</v>
      </c>
      <c r="P32" s="2"/>
    </row>
    <row r="33" spans="1:16">
      <c r="A33" s="2">
        <f t="shared" si="5"/>
        <v>0</v>
      </c>
      <c r="B33" s="6"/>
      <c r="C33" s="7"/>
      <c r="D33" s="2"/>
      <c r="E33" s="2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3" s="2"/>
      <c r="I33" s="2">
        <f>LOOKUP(H33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3" s="5">
        <f t="shared" si="6"/>
        <v>-7</v>
      </c>
      <c r="K33" s="2">
        <f>LOOKUP(J33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2">
        <f t="shared" si="9"/>
        <v>0</v>
      </c>
      <c r="P33" s="2"/>
    </row>
    <row r="34" spans="1:16">
      <c r="A34" s="2">
        <f t="shared" si="5"/>
        <v>0</v>
      </c>
      <c r="B34" s="6"/>
      <c r="C34" s="7"/>
      <c r="D34" s="2"/>
      <c r="E34" s="2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4" s="2"/>
      <c r="I34" s="2">
        <f>LOOKUP(H34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4" s="5">
        <f t="shared" si="6"/>
        <v>-7</v>
      </c>
      <c r="K34" s="2">
        <f>LOOKUP(J34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2">
        <f t="shared" si="9"/>
        <v>0</v>
      </c>
      <c r="P34" s="2"/>
    </row>
    <row r="35" spans="1:16">
      <c r="A35" s="2">
        <f t="shared" si="5"/>
        <v>0</v>
      </c>
      <c r="B35" s="6"/>
      <c r="C35" s="7"/>
      <c r="D35" s="2"/>
      <c r="E35" s="2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5" s="2"/>
      <c r="I35" s="2">
        <f>LOOKUP(H35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5" s="5">
        <f t="shared" si="6"/>
        <v>-7</v>
      </c>
      <c r="K35" s="2">
        <f>LOOKUP(J35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2">
        <f t="shared" si="9"/>
        <v>0</v>
      </c>
      <c r="P35" s="2"/>
    </row>
    <row r="36" spans="1:16">
      <c r="A36" s="2">
        <f t="shared" si="5"/>
        <v>0</v>
      </c>
      <c r="B36" s="6"/>
      <c r="C36" s="7"/>
      <c r="D36" s="2"/>
      <c r="E36" s="2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6" s="2"/>
      <c r="I36" s="2">
        <f>LOOKUP(H36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6" s="5">
        <f t="shared" si="6"/>
        <v>-7</v>
      </c>
      <c r="K36" s="2">
        <f>LOOKUP(J36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2">
        <f t="shared" si="9"/>
        <v>0</v>
      </c>
      <c r="P36" s="2"/>
    </row>
    <row r="37" spans="1:16">
      <c r="A37" s="2">
        <f t="shared" si="5"/>
        <v>0</v>
      </c>
      <c r="B37" s="6"/>
      <c r="C37" s="7"/>
      <c r="D37" s="2"/>
      <c r="E37" s="2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7" s="2"/>
      <c r="I37" s="2">
        <f>LOOKUP(H37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7" s="5">
        <f t="shared" si="6"/>
        <v>-7</v>
      </c>
      <c r="K37" s="2">
        <f>LOOKUP(J37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2">
        <f t="shared" si="9"/>
        <v>0</v>
      </c>
      <c r="P37" s="2"/>
    </row>
  </sheetData>
  <autoFilter ref="L1:L26"/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>
      <selection sqref="A1:M4"/>
    </sheetView>
  </sheetViews>
  <sheetFormatPr defaultRowHeight="15"/>
  <cols>
    <col min="1" max="1" width="5.140625" customWidth="1"/>
    <col min="2" max="2" width="31.140625" customWidth="1"/>
    <col min="3" max="3" width="7.7109375" customWidth="1"/>
    <col min="13" max="13" width="4.7109375" customWidth="1"/>
    <col min="14" max="14" width="29" customWidth="1"/>
  </cols>
  <sheetData>
    <row r="1" spans="1:16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12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9" t="s">
        <v>8</v>
      </c>
      <c r="G3" s="9" t="s">
        <v>9</v>
      </c>
      <c r="H3" s="9" t="s">
        <v>8</v>
      </c>
      <c r="I3" s="9" t="s">
        <v>9</v>
      </c>
      <c r="J3" s="9" t="s">
        <v>8</v>
      </c>
      <c r="K3" s="9" t="s">
        <v>9</v>
      </c>
      <c r="L3" s="12"/>
      <c r="M3" s="12"/>
      <c r="N3" s="12"/>
      <c r="O3" s="12"/>
      <c r="P3" s="12"/>
    </row>
    <row r="4" spans="1:16">
      <c r="A4" s="2">
        <f t="shared" ref="A4:A26" si="0">M4</f>
        <v>0</v>
      </c>
      <c r="B4" s="6" t="s">
        <v>104</v>
      </c>
      <c r="C4" s="7">
        <v>51</v>
      </c>
      <c r="D4" s="2" t="s">
        <v>89</v>
      </c>
      <c r="E4" s="2">
        <v>45</v>
      </c>
      <c r="F4" s="2">
        <v>38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76</v>
      </c>
      <c r="H4" s="2">
        <v>20</v>
      </c>
      <c r="I4" s="2">
        <f>LOOKUP(H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50</v>
      </c>
      <c r="J4" s="5">
        <f>P4-5</f>
        <v>18.34</v>
      </c>
      <c r="K4" s="2">
        <f>LOOKUP(J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47</v>
      </c>
      <c r="L4" s="2">
        <f t="shared" ref="L4:L26" si="1">SUM(G4,I4,K4)</f>
        <v>173</v>
      </c>
      <c r="M4" s="2"/>
      <c r="N4" s="3" t="str">
        <f t="shared" ref="N4:N26" si="2">B4</f>
        <v>Петкин Игорь</v>
      </c>
      <c r="O4" s="2">
        <f>E4</f>
        <v>45</v>
      </c>
      <c r="P4" s="2">
        <v>23.34</v>
      </c>
    </row>
    <row r="5" spans="1:16">
      <c r="A5" s="2">
        <f t="shared" si="0"/>
        <v>0</v>
      </c>
      <c r="B5" s="6"/>
      <c r="C5" s="7"/>
      <c r="D5" s="2"/>
      <c r="E5" s="2"/>
      <c r="F5" s="2"/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5" s="2"/>
      <c r="I5" s="2">
        <f>LOOKUP(H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5" s="5">
        <f t="shared" ref="J5:J26" si="3">P5-7</f>
        <v>-7</v>
      </c>
      <c r="K5" s="2">
        <f>LOOKUP(J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5" s="2">
        <f t="shared" si="1"/>
        <v>0</v>
      </c>
      <c r="M5" s="2"/>
      <c r="N5" s="3">
        <f t="shared" si="2"/>
        <v>0</v>
      </c>
      <c r="O5" s="2">
        <f t="shared" ref="O5:O26" si="4">E5</f>
        <v>0</v>
      </c>
      <c r="P5" s="2"/>
    </row>
    <row r="6" spans="1:16">
      <c r="A6" s="2">
        <f t="shared" si="0"/>
        <v>0</v>
      </c>
      <c r="B6" s="3"/>
      <c r="C6" s="4"/>
      <c r="D6" s="9"/>
      <c r="E6" s="9"/>
      <c r="F6" s="2"/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6" s="2"/>
      <c r="I6" s="2">
        <f>LOOKUP(H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6" s="5">
        <f t="shared" si="3"/>
        <v>-7</v>
      </c>
      <c r="K6" s="2">
        <f>LOOKUP(J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6" s="2">
        <f t="shared" si="1"/>
        <v>0</v>
      </c>
      <c r="M6" s="2"/>
      <c r="N6" s="3">
        <f t="shared" si="2"/>
        <v>0</v>
      </c>
      <c r="O6" s="2">
        <f t="shared" si="4"/>
        <v>0</v>
      </c>
      <c r="P6" s="9"/>
    </row>
    <row r="7" spans="1:16">
      <c r="A7" s="2">
        <f t="shared" si="0"/>
        <v>0</v>
      </c>
      <c r="B7" s="6"/>
      <c r="C7" s="7"/>
      <c r="D7" s="2"/>
      <c r="E7" s="2"/>
      <c r="F7" s="2"/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7" s="2"/>
      <c r="I7" s="2">
        <f>LOOKUP(H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7" s="5">
        <f t="shared" si="3"/>
        <v>-7</v>
      </c>
      <c r="K7" s="2">
        <f>LOOKUP(J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7" s="2">
        <f t="shared" si="1"/>
        <v>0</v>
      </c>
      <c r="M7" s="2"/>
      <c r="N7" s="3">
        <f t="shared" si="2"/>
        <v>0</v>
      </c>
      <c r="O7" s="2">
        <f t="shared" si="4"/>
        <v>0</v>
      </c>
      <c r="P7" s="2"/>
    </row>
    <row r="8" spans="1:16">
      <c r="A8" s="2">
        <f t="shared" si="0"/>
        <v>0</v>
      </c>
      <c r="B8" s="3"/>
      <c r="C8" s="4"/>
      <c r="D8" s="9"/>
      <c r="E8" s="9"/>
      <c r="F8" s="2"/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8" s="2"/>
      <c r="I8" s="2">
        <f>LOOKUP(H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8" s="5">
        <f t="shared" si="3"/>
        <v>-7</v>
      </c>
      <c r="K8" s="2">
        <f>LOOKUP(J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8" s="2">
        <f t="shared" si="1"/>
        <v>0</v>
      </c>
      <c r="M8" s="2"/>
      <c r="N8" s="3">
        <f t="shared" si="2"/>
        <v>0</v>
      </c>
      <c r="O8" s="2">
        <f t="shared" si="4"/>
        <v>0</v>
      </c>
      <c r="P8" s="9"/>
    </row>
    <row r="9" spans="1:16">
      <c r="A9" s="2">
        <f t="shared" si="0"/>
        <v>0</v>
      </c>
      <c r="B9" s="6"/>
      <c r="C9" s="7"/>
      <c r="D9" s="2"/>
      <c r="E9" s="2"/>
      <c r="F9" s="2"/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9" s="2"/>
      <c r="I9" s="2">
        <f>LOOKUP(H9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9" s="5">
        <f t="shared" si="3"/>
        <v>-7</v>
      </c>
      <c r="K9" s="2">
        <f>LOOKUP(J9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9" s="2">
        <f t="shared" si="1"/>
        <v>0</v>
      </c>
      <c r="M9" s="2"/>
      <c r="N9" s="3">
        <f t="shared" si="2"/>
        <v>0</v>
      </c>
      <c r="O9" s="2">
        <f t="shared" si="4"/>
        <v>0</v>
      </c>
      <c r="P9" s="2"/>
    </row>
    <row r="10" spans="1:16">
      <c r="A10" s="2">
        <f t="shared" si="0"/>
        <v>0</v>
      </c>
      <c r="B10" s="6"/>
      <c r="C10" s="7"/>
      <c r="D10" s="2"/>
      <c r="E10" s="2"/>
      <c r="F10" s="2"/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/>
      <c r="I10" s="2">
        <f>LOOKUP(H10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0" s="5">
        <f t="shared" si="3"/>
        <v>-7</v>
      </c>
      <c r="K10" s="2">
        <f>LOOKUP(J10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0" s="2">
        <f t="shared" si="1"/>
        <v>0</v>
      </c>
      <c r="M10" s="2"/>
      <c r="N10" s="3">
        <f t="shared" si="2"/>
        <v>0</v>
      </c>
      <c r="O10" s="2">
        <f t="shared" si="4"/>
        <v>0</v>
      </c>
      <c r="P10" s="2"/>
    </row>
    <row r="11" spans="1:16">
      <c r="A11" s="2">
        <f t="shared" si="0"/>
        <v>0</v>
      </c>
      <c r="B11" s="6"/>
      <c r="C11" s="7"/>
      <c r="D11" s="2"/>
      <c r="E11" s="2"/>
      <c r="F11" s="2"/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1" s="2"/>
      <c r="I11" s="2">
        <f>LOOKUP(H11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1" s="5">
        <f t="shared" si="3"/>
        <v>-7</v>
      </c>
      <c r="K11" s="2">
        <f>LOOKUP(J11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1" s="2">
        <f t="shared" si="1"/>
        <v>0</v>
      </c>
      <c r="M11" s="2"/>
      <c r="N11" s="3">
        <f t="shared" si="2"/>
        <v>0</v>
      </c>
      <c r="O11" s="2">
        <f t="shared" si="4"/>
        <v>0</v>
      </c>
      <c r="P11" s="2"/>
    </row>
    <row r="12" spans="1:16">
      <c r="A12" s="2">
        <f t="shared" si="0"/>
        <v>0</v>
      </c>
      <c r="B12" s="3"/>
      <c r="C12" s="4"/>
      <c r="D12" s="9"/>
      <c r="E12" s="9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2" s="5">
        <f t="shared" si="3"/>
        <v>-7</v>
      </c>
      <c r="K12" s="2">
        <f>LOOKUP(J12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si="1"/>
        <v>0</v>
      </c>
      <c r="M12" s="2"/>
      <c r="N12" s="3">
        <f t="shared" si="2"/>
        <v>0</v>
      </c>
      <c r="O12" s="2">
        <f t="shared" si="4"/>
        <v>0</v>
      </c>
      <c r="P12" s="9"/>
    </row>
    <row r="13" spans="1:16">
      <c r="A13" s="2">
        <f t="shared" si="0"/>
        <v>0</v>
      </c>
      <c r="B13" s="6"/>
      <c r="C13" s="7"/>
      <c r="D13" s="2"/>
      <c r="E13" s="2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3" s="5">
        <f t="shared" si="3"/>
        <v>-7</v>
      </c>
      <c r="K13" s="2">
        <f>LOOKUP(J13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1"/>
        <v>0</v>
      </c>
      <c r="M13" s="2"/>
      <c r="N13" s="3">
        <f t="shared" si="2"/>
        <v>0</v>
      </c>
      <c r="O13" s="2">
        <f t="shared" si="4"/>
        <v>0</v>
      </c>
      <c r="P13" s="2"/>
    </row>
    <row r="14" spans="1:16">
      <c r="A14" s="2">
        <f t="shared" si="0"/>
        <v>0</v>
      </c>
      <c r="B14" s="6"/>
      <c r="C14" s="7"/>
      <c r="D14" s="2"/>
      <c r="E14" s="2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4" s="5">
        <f t="shared" si="3"/>
        <v>-7</v>
      </c>
      <c r="K14" s="2">
        <f>LOOKUP(J14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1"/>
        <v>0</v>
      </c>
      <c r="M14" s="2"/>
      <c r="N14" s="3">
        <f t="shared" si="2"/>
        <v>0</v>
      </c>
      <c r="O14" s="2">
        <f t="shared" si="4"/>
        <v>0</v>
      </c>
      <c r="P14" s="2"/>
    </row>
    <row r="15" spans="1:16">
      <c r="A15" s="2">
        <f t="shared" si="0"/>
        <v>0</v>
      </c>
      <c r="B15" s="6"/>
      <c r="C15" s="7"/>
      <c r="D15" s="2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5" s="5">
        <f t="shared" si="3"/>
        <v>-7</v>
      </c>
      <c r="K15" s="2">
        <f>LOOKUP(J15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1"/>
        <v>0</v>
      </c>
      <c r="M15" s="2"/>
      <c r="N15" s="3">
        <f t="shared" si="2"/>
        <v>0</v>
      </c>
      <c r="O15" s="2">
        <f t="shared" si="4"/>
        <v>0</v>
      </c>
      <c r="P15" s="2"/>
    </row>
    <row r="16" spans="1:16">
      <c r="A16" s="2">
        <f t="shared" si="0"/>
        <v>0</v>
      </c>
      <c r="B16" s="3"/>
      <c r="C16" s="4"/>
      <c r="D16" s="9"/>
      <c r="E16" s="9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6" s="5">
        <f t="shared" si="3"/>
        <v>-7</v>
      </c>
      <c r="K16" s="2">
        <f>LOOKUP(J16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1"/>
        <v>0</v>
      </c>
      <c r="M16" s="2"/>
      <c r="N16" s="3">
        <f t="shared" si="2"/>
        <v>0</v>
      </c>
      <c r="O16" s="2">
        <f t="shared" si="4"/>
        <v>0</v>
      </c>
      <c r="P16" s="9"/>
    </row>
    <row r="17" spans="1:16">
      <c r="A17" s="2">
        <f t="shared" si="0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7" s="5">
        <f t="shared" si="3"/>
        <v>-7</v>
      </c>
      <c r="K17" s="2">
        <f>LOOKUP(J17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1"/>
        <v>0</v>
      </c>
      <c r="M17" s="2"/>
      <c r="N17" s="3">
        <f t="shared" si="2"/>
        <v>0</v>
      </c>
      <c r="O17" s="2">
        <f t="shared" si="4"/>
        <v>0</v>
      </c>
      <c r="P17" s="2"/>
    </row>
    <row r="18" spans="1:16">
      <c r="A18" s="2">
        <f t="shared" si="0"/>
        <v>0</v>
      </c>
      <c r="B18" s="6"/>
      <c r="C18" s="7"/>
      <c r="D18" s="2"/>
      <c r="E18" s="2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8" s="5">
        <f t="shared" si="3"/>
        <v>-7</v>
      </c>
      <c r="K18" s="2">
        <f>LOOKUP(J18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1"/>
        <v>0</v>
      </c>
      <c r="M18" s="2"/>
      <c r="N18" s="3">
        <f t="shared" si="2"/>
        <v>0</v>
      </c>
      <c r="O18" s="2">
        <f t="shared" si="4"/>
        <v>0</v>
      </c>
      <c r="P18" s="2"/>
    </row>
    <row r="19" spans="1:16">
      <c r="A19" s="2">
        <f t="shared" si="0"/>
        <v>0</v>
      </c>
      <c r="B19" s="6"/>
      <c r="C19" s="7"/>
      <c r="D19" s="2"/>
      <c r="E19" s="2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19" s="5">
        <f t="shared" si="3"/>
        <v>-7</v>
      </c>
      <c r="K19" s="2">
        <f>LOOKUP(J19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1"/>
        <v>0</v>
      </c>
      <c r="M19" s="2"/>
      <c r="N19" s="3">
        <f t="shared" si="2"/>
        <v>0</v>
      </c>
      <c r="O19" s="2">
        <f t="shared" si="4"/>
        <v>0</v>
      </c>
      <c r="P19" s="2"/>
    </row>
    <row r="20" spans="1:16">
      <c r="A20" s="2">
        <f t="shared" si="0"/>
        <v>0</v>
      </c>
      <c r="B20" s="3"/>
      <c r="C20" s="4"/>
      <c r="D20" s="9"/>
      <c r="E20" s="9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0" s="5">
        <f t="shared" si="3"/>
        <v>-7</v>
      </c>
      <c r="K20" s="2">
        <f>LOOKUP(J20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1"/>
        <v>0</v>
      </c>
      <c r="M20" s="2"/>
      <c r="N20" s="3">
        <f t="shared" si="2"/>
        <v>0</v>
      </c>
      <c r="O20" s="2">
        <f t="shared" si="4"/>
        <v>0</v>
      </c>
      <c r="P20" s="9"/>
    </row>
    <row r="21" spans="1:16">
      <c r="A21" s="2">
        <f t="shared" si="0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1" s="5">
        <f t="shared" si="3"/>
        <v>-7</v>
      </c>
      <c r="K21" s="2">
        <f>LOOKUP(J21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1"/>
        <v>0</v>
      </c>
      <c r="M21" s="2"/>
      <c r="N21" s="3">
        <f t="shared" si="2"/>
        <v>0</v>
      </c>
      <c r="O21" s="2">
        <f t="shared" si="4"/>
        <v>0</v>
      </c>
      <c r="P21" s="2"/>
    </row>
    <row r="22" spans="1:16">
      <c r="A22" s="2">
        <f t="shared" si="0"/>
        <v>0</v>
      </c>
      <c r="B22" s="6"/>
      <c r="C22" s="7"/>
      <c r="D22" s="2"/>
      <c r="E22" s="2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2" s="5">
        <f t="shared" si="3"/>
        <v>-7</v>
      </c>
      <c r="K22" s="2">
        <f>LOOKUP(J22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1"/>
        <v>0</v>
      </c>
      <c r="M22" s="2"/>
      <c r="N22" s="3">
        <f t="shared" si="2"/>
        <v>0</v>
      </c>
      <c r="O22" s="2">
        <f t="shared" si="4"/>
        <v>0</v>
      </c>
      <c r="P22" s="2"/>
    </row>
    <row r="23" spans="1:16">
      <c r="A23" s="2">
        <f t="shared" si="0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3" s="5">
        <f t="shared" si="3"/>
        <v>-7</v>
      </c>
      <c r="K23" s="2">
        <f>LOOKUP(J23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1"/>
        <v>0</v>
      </c>
      <c r="M23" s="2"/>
      <c r="N23" s="3">
        <f t="shared" si="2"/>
        <v>0</v>
      </c>
      <c r="O23" s="2">
        <f t="shared" si="4"/>
        <v>0</v>
      </c>
      <c r="P23" s="2"/>
    </row>
    <row r="24" spans="1:16">
      <c r="A24" s="2">
        <f t="shared" si="0"/>
        <v>0</v>
      </c>
      <c r="B24" s="3"/>
      <c r="C24" s="4"/>
      <c r="D24" s="9"/>
      <c r="E24" s="9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4" s="5">
        <f t="shared" si="3"/>
        <v>-7</v>
      </c>
      <c r="K24" s="2">
        <f>LOOKUP(J24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1"/>
        <v>0</v>
      </c>
      <c r="M24" s="2"/>
      <c r="N24" s="3">
        <f t="shared" si="2"/>
        <v>0</v>
      </c>
      <c r="O24" s="2">
        <f t="shared" si="4"/>
        <v>0</v>
      </c>
      <c r="P24" s="9"/>
    </row>
    <row r="25" spans="1:16">
      <c r="A25" s="2">
        <f t="shared" si="0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5" s="5">
        <f t="shared" si="3"/>
        <v>-7</v>
      </c>
      <c r="K25" s="2">
        <f>LOOKUP(J25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1"/>
        <v>0</v>
      </c>
      <c r="M25" s="2"/>
      <c r="N25" s="3">
        <f t="shared" si="2"/>
        <v>0</v>
      </c>
      <c r="O25" s="2">
        <f t="shared" si="4"/>
        <v>0</v>
      </c>
      <c r="P25" s="2"/>
    </row>
    <row r="26" spans="1:16">
      <c r="A26" s="2">
        <f t="shared" si="0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6" s="5">
        <f t="shared" si="3"/>
        <v>-7</v>
      </c>
      <c r="K26" s="2">
        <f>LOOKUP(J26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1"/>
        <v>0</v>
      </c>
      <c r="M26" s="2"/>
      <c r="N26" s="3">
        <f t="shared" si="2"/>
        <v>0</v>
      </c>
      <c r="O26" s="2">
        <f t="shared" si="4"/>
        <v>0</v>
      </c>
      <c r="P26" s="2"/>
    </row>
    <row r="27" spans="1:16">
      <c r="A27" s="2">
        <f t="shared" ref="A27:A37" si="5">M27</f>
        <v>0</v>
      </c>
      <c r="B27" s="6"/>
      <c r="C27" s="7"/>
      <c r="D27" s="2"/>
      <c r="E27" s="2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7" s="2"/>
      <c r="I27" s="2">
        <f>LOOKUP(H27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7" s="5">
        <f t="shared" ref="J27:J37" si="6">P27-7</f>
        <v>-7</v>
      </c>
      <c r="K27" s="2">
        <f>LOOKUP(J27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ref="L27:L37" si="7">SUM(G27,I27,K27)</f>
        <v>0</v>
      </c>
      <c r="M27" s="2"/>
      <c r="N27" s="3">
        <f t="shared" ref="N27:N37" si="8">B27</f>
        <v>0</v>
      </c>
      <c r="O27" s="2">
        <f t="shared" ref="O27:O37" si="9">E27</f>
        <v>0</v>
      </c>
      <c r="P27" s="2"/>
    </row>
    <row r="28" spans="1:16">
      <c r="A28" s="2">
        <f t="shared" si="5"/>
        <v>0</v>
      </c>
      <c r="B28" s="6"/>
      <c r="C28" s="7"/>
      <c r="D28" s="2"/>
      <c r="E28" s="2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8" s="2"/>
      <c r="I28" s="2">
        <f>LOOKUP(H28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8" s="5">
        <f t="shared" si="6"/>
        <v>-7</v>
      </c>
      <c r="K28" s="2">
        <f>LOOKUP(J28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si="7"/>
        <v>0</v>
      </c>
      <c r="M28" s="2"/>
      <c r="N28" s="3">
        <f t="shared" si="8"/>
        <v>0</v>
      </c>
      <c r="O28" s="2">
        <f t="shared" si="9"/>
        <v>0</v>
      </c>
      <c r="P28" s="2"/>
    </row>
    <row r="29" spans="1:16">
      <c r="A29" s="2">
        <f t="shared" si="5"/>
        <v>0</v>
      </c>
      <c r="B29" s="6"/>
      <c r="C29" s="7"/>
      <c r="D29" s="2"/>
      <c r="E29" s="2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9" s="2"/>
      <c r="I29" s="2">
        <f>LOOKUP(H29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29" s="5">
        <f t="shared" si="6"/>
        <v>-7</v>
      </c>
      <c r="K29" s="2">
        <f>LOOKUP(J29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2">
        <f t="shared" si="9"/>
        <v>0</v>
      </c>
      <c r="P29" s="2"/>
    </row>
    <row r="30" spans="1:16">
      <c r="A30" s="2">
        <f t="shared" si="5"/>
        <v>0</v>
      </c>
      <c r="B30" s="6"/>
      <c r="C30" s="7"/>
      <c r="D30" s="2"/>
      <c r="E30" s="2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0" s="2"/>
      <c r="I30" s="2">
        <f>LOOKUP(H30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0" s="5">
        <f t="shared" si="6"/>
        <v>-7</v>
      </c>
      <c r="K30" s="2">
        <f>LOOKUP(J30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2">
        <f t="shared" si="9"/>
        <v>0</v>
      </c>
      <c r="P30" s="2"/>
    </row>
    <row r="31" spans="1:16">
      <c r="A31" s="2">
        <f t="shared" si="5"/>
        <v>0</v>
      </c>
      <c r="B31" s="6"/>
      <c r="C31" s="7"/>
      <c r="D31" s="2"/>
      <c r="E31" s="2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1" s="2"/>
      <c r="I31" s="2">
        <f>LOOKUP(H31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1" s="5">
        <f t="shared" si="6"/>
        <v>-7</v>
      </c>
      <c r="K31" s="2">
        <f>LOOKUP(J31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2">
        <f t="shared" si="9"/>
        <v>0</v>
      </c>
      <c r="P31" s="2"/>
    </row>
    <row r="32" spans="1:16">
      <c r="A32" s="2">
        <f t="shared" si="5"/>
        <v>0</v>
      </c>
      <c r="B32" s="6"/>
      <c r="C32" s="7"/>
      <c r="D32" s="2"/>
      <c r="E32" s="2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2" s="2"/>
      <c r="I32" s="2">
        <f>LOOKUP(H32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2" s="5">
        <f t="shared" si="6"/>
        <v>-7</v>
      </c>
      <c r="K32" s="2">
        <f>LOOKUP(J32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2">
        <f t="shared" si="9"/>
        <v>0</v>
      </c>
      <c r="P32" s="2"/>
    </row>
    <row r="33" spans="1:16">
      <c r="A33" s="2">
        <f t="shared" si="5"/>
        <v>0</v>
      </c>
      <c r="B33" s="6"/>
      <c r="C33" s="7"/>
      <c r="D33" s="2"/>
      <c r="E33" s="2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3" s="2"/>
      <c r="I33" s="2">
        <f>LOOKUP(H33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3" s="5">
        <f t="shared" si="6"/>
        <v>-7</v>
      </c>
      <c r="K33" s="2">
        <f>LOOKUP(J33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2">
        <f t="shared" si="9"/>
        <v>0</v>
      </c>
      <c r="P33" s="2"/>
    </row>
    <row r="34" spans="1:16">
      <c r="A34" s="2">
        <f t="shared" si="5"/>
        <v>0</v>
      </c>
      <c r="B34" s="6"/>
      <c r="C34" s="7"/>
      <c r="D34" s="2"/>
      <c r="E34" s="2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4" s="2"/>
      <c r="I34" s="2">
        <f>LOOKUP(H34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4" s="5">
        <f t="shared" si="6"/>
        <v>-7</v>
      </c>
      <c r="K34" s="2">
        <f>LOOKUP(J34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2">
        <f t="shared" si="9"/>
        <v>0</v>
      </c>
      <c r="P34" s="2"/>
    </row>
    <row r="35" spans="1:16">
      <c r="A35" s="2">
        <f t="shared" si="5"/>
        <v>0</v>
      </c>
      <c r="B35" s="6"/>
      <c r="C35" s="7"/>
      <c r="D35" s="2"/>
      <c r="E35" s="2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5" s="2"/>
      <c r="I35" s="2">
        <f>LOOKUP(H35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5" s="5">
        <f t="shared" si="6"/>
        <v>-7</v>
      </c>
      <c r="K35" s="2">
        <f>LOOKUP(J35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2">
        <f t="shared" si="9"/>
        <v>0</v>
      </c>
      <c r="P35" s="2"/>
    </row>
    <row r="36" spans="1:16">
      <c r="A36" s="2">
        <f t="shared" si="5"/>
        <v>0</v>
      </c>
      <c r="B36" s="6"/>
      <c r="C36" s="7"/>
      <c r="D36" s="2"/>
      <c r="E36" s="2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6" s="2"/>
      <c r="I36" s="2">
        <f>LOOKUP(H36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6" s="5">
        <f t="shared" si="6"/>
        <v>-7</v>
      </c>
      <c r="K36" s="2">
        <f>LOOKUP(J36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2">
        <f t="shared" si="9"/>
        <v>0</v>
      </c>
      <c r="P36" s="2"/>
    </row>
    <row r="37" spans="1:16">
      <c r="A37" s="2">
        <f t="shared" si="5"/>
        <v>0</v>
      </c>
      <c r="B37" s="6"/>
      <c r="C37" s="7"/>
      <c r="D37" s="2"/>
      <c r="E37" s="2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7" s="2"/>
      <c r="I37" s="2">
        <f>LOOKUP(H37,{0,1,2,3,4,5,6,7,8,9,10,11,12,13,14,15,16,17,18,19,20,21,22,23,24,25,26,27,28,29,30,31,32,33,34,35,36,37,38,39,40,41,42,43,44,45,46,47,48,49,50,52,54,56,58,60},{0,1,4,7,10,13,16,19,22,25,28,31,34,36,38,40,42,44,46,48,50,52,54,56,58,60,62,64,66,68,70,72,74,76,78,80,81,82,83,84,85,86,87,88,89,90,91,92,93,94,95,96,97,98,99,100})</f>
        <v>0</v>
      </c>
      <c r="J37" s="5">
        <f t="shared" si="6"/>
        <v>-7</v>
      </c>
      <c r="K37" s="2">
        <f>LOOKUP(J37,{-7,11,12.3,12.36,12.42,12.48,12.54,13,13.06,13.12,13.18,13.24,13.3,13.36,13.42,13.48,13.54,14,14.06,14.12,14.18,14.24,14.3,14.36,14.42,14.48,14.54,15,15.06,15.12,15.18,15.24,15.3,15.36,15.42,15.48,15.54,16,16.08,16.16,16.24,16.32,16.4,16.48,16.56,17.04,17.12,17.2,17.28,17.36,17.44,17.52,18,18.1,18.2,18.3,18.4,18.5,19,19.15,19.3,19.45,20,20.15,20.3,20.45,21,21.2,21.4,22,22.2,22.4,23,23.2,23.4,24.05,24.3,24.55,25.2,25.45,26.1,26.35,27,27.3,28,28.3,29.15,30,30.45,31.3,32.15,33,34,35,36,37,38,39,40,41.3,43,45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2">
        <f t="shared" si="9"/>
        <v>0</v>
      </c>
      <c r="P37" s="2"/>
    </row>
  </sheetData>
  <mergeCells count="14">
    <mergeCell ref="L1:L3"/>
    <mergeCell ref="M1:M3"/>
    <mergeCell ref="N1:N3"/>
    <mergeCell ref="O1:O3"/>
    <mergeCell ref="P1:P3"/>
    <mergeCell ref="F2:G2"/>
    <mergeCell ref="H2:I2"/>
    <mergeCell ref="J2:K2"/>
    <mergeCell ref="A1:A3"/>
    <mergeCell ref="B1:B3"/>
    <mergeCell ref="C1:C3"/>
    <mergeCell ref="D1:D3"/>
    <mergeCell ref="E1:E3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O39" sqref="O39"/>
    </sheetView>
  </sheetViews>
  <sheetFormatPr defaultRowHeight="15"/>
  <cols>
    <col min="1" max="1" width="4.42578125" customWidth="1"/>
    <col min="2" max="2" width="33.28515625" customWidth="1"/>
    <col min="5" max="5" width="9.85546875" customWidth="1"/>
    <col min="13" max="13" width="4.140625" customWidth="1"/>
    <col min="14" max="14" width="29.85546875" customWidth="1"/>
    <col min="15" max="15" width="9.710937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11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0" t="s">
        <v>8</v>
      </c>
      <c r="G3" s="10" t="s">
        <v>9</v>
      </c>
      <c r="H3" s="10" t="s">
        <v>13</v>
      </c>
      <c r="I3" s="10" t="s">
        <v>9</v>
      </c>
      <c r="J3" s="10" t="s">
        <v>8</v>
      </c>
      <c r="K3" s="10" t="s">
        <v>9</v>
      </c>
      <c r="L3" s="12"/>
      <c r="M3" s="12"/>
      <c r="N3" s="12"/>
      <c r="O3" s="12"/>
      <c r="P3" s="12"/>
    </row>
    <row r="4" spans="1:16">
      <c r="A4" s="2">
        <f>M4</f>
        <v>0</v>
      </c>
      <c r="B4" s="3"/>
      <c r="C4" s="4"/>
      <c r="D4" s="10"/>
      <c r="E4" s="10"/>
      <c r="F4" s="2"/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4" s="2"/>
      <c r="I4" s="2">
        <f>LOOKUP(H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4" s="5">
        <f>P4-6</f>
        <v>-6</v>
      </c>
      <c r="K4" s="2">
        <f>LOOKUP(J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4" s="2">
        <f t="shared" ref="L4:L37" si="0">SUM(G4,I4,K4)</f>
        <v>0</v>
      </c>
      <c r="M4" s="2"/>
      <c r="N4" s="3">
        <f>B4</f>
        <v>0</v>
      </c>
      <c r="O4" s="10">
        <f>E4</f>
        <v>0</v>
      </c>
      <c r="P4" s="10"/>
    </row>
    <row r="5" spans="1:16">
      <c r="A5" s="2">
        <f t="shared" ref="A5:A37" si="1">M5</f>
        <v>0</v>
      </c>
      <c r="B5" s="6"/>
      <c r="C5" s="7"/>
      <c r="D5" s="10"/>
      <c r="E5" s="2"/>
      <c r="F5" s="2"/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5" s="2"/>
      <c r="I5" s="2">
        <f>LOOKUP(H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5" s="5">
        <f t="shared" ref="J5:J37" si="2">P5-6</f>
        <v>-6</v>
      </c>
      <c r="K5" s="2">
        <f>LOOKUP(J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5" s="2">
        <f t="shared" si="0"/>
        <v>0</v>
      </c>
      <c r="M5" s="2"/>
      <c r="N5" s="3">
        <f t="shared" ref="N5:N37" si="3">B5</f>
        <v>0</v>
      </c>
      <c r="O5" s="10">
        <f t="shared" ref="O5:O37" si="4">E5</f>
        <v>0</v>
      </c>
      <c r="P5" s="2"/>
    </row>
    <row r="6" spans="1:16">
      <c r="A6" s="2">
        <f t="shared" si="1"/>
        <v>0</v>
      </c>
      <c r="B6" s="6"/>
      <c r="C6" s="7"/>
      <c r="D6" s="2"/>
      <c r="E6" s="2"/>
      <c r="F6" s="2"/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6" s="2"/>
      <c r="I6" s="2">
        <f>LOOKUP(H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6" s="5">
        <f t="shared" si="2"/>
        <v>-6</v>
      </c>
      <c r="K6" s="2">
        <f>LOOKUP(J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6" s="2">
        <f t="shared" si="0"/>
        <v>0</v>
      </c>
      <c r="M6" s="2"/>
      <c r="N6" s="3">
        <f t="shared" si="3"/>
        <v>0</v>
      </c>
      <c r="O6" s="10">
        <f t="shared" si="4"/>
        <v>0</v>
      </c>
      <c r="P6" s="2"/>
    </row>
    <row r="7" spans="1:16">
      <c r="A7" s="2">
        <f t="shared" si="1"/>
        <v>0</v>
      </c>
      <c r="B7" s="6"/>
      <c r="C7" s="7"/>
      <c r="D7" s="2"/>
      <c r="E7" s="2"/>
      <c r="F7" s="2"/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7" s="2"/>
      <c r="I7" s="2">
        <f>LOOKUP(H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7" s="5">
        <f t="shared" si="2"/>
        <v>-6</v>
      </c>
      <c r="K7" s="2">
        <f>LOOKUP(J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7" s="2">
        <f t="shared" si="0"/>
        <v>0</v>
      </c>
      <c r="M7" s="2"/>
      <c r="N7" s="3">
        <f t="shared" si="3"/>
        <v>0</v>
      </c>
      <c r="O7" s="10">
        <f t="shared" si="4"/>
        <v>0</v>
      </c>
      <c r="P7" s="2"/>
    </row>
    <row r="8" spans="1:16">
      <c r="A8" s="2">
        <f t="shared" si="1"/>
        <v>0</v>
      </c>
      <c r="B8" s="6"/>
      <c r="C8" s="7"/>
      <c r="D8" s="2"/>
      <c r="E8" s="2"/>
      <c r="F8" s="2"/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8" s="2"/>
      <c r="I8" s="2">
        <f>LOOKUP(H8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8" s="5">
        <f t="shared" si="2"/>
        <v>-6</v>
      </c>
      <c r="K8" s="2">
        <f>LOOKUP(J8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8" s="2">
        <f t="shared" si="0"/>
        <v>0</v>
      </c>
      <c r="M8" s="2"/>
      <c r="N8" s="3">
        <f t="shared" si="3"/>
        <v>0</v>
      </c>
      <c r="O8" s="10">
        <f t="shared" si="4"/>
        <v>0</v>
      </c>
      <c r="P8" s="2"/>
    </row>
    <row r="9" spans="1:16">
      <c r="A9" s="2">
        <f t="shared" si="1"/>
        <v>0</v>
      </c>
      <c r="B9" s="3"/>
      <c r="C9" s="4"/>
      <c r="D9" s="10"/>
      <c r="E9" s="10"/>
      <c r="F9" s="2"/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9" s="2"/>
      <c r="I9" s="2">
        <f>LOOKUP(H9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9" s="5">
        <f t="shared" si="2"/>
        <v>-6</v>
      </c>
      <c r="K9" s="2">
        <f>LOOKUP(J9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9" s="2">
        <f t="shared" si="0"/>
        <v>0</v>
      </c>
      <c r="M9" s="2"/>
      <c r="N9" s="3">
        <f t="shared" si="3"/>
        <v>0</v>
      </c>
      <c r="O9" s="10">
        <f t="shared" si="4"/>
        <v>0</v>
      </c>
      <c r="P9" s="2"/>
    </row>
    <row r="10" spans="1:16">
      <c r="A10" s="2">
        <f t="shared" si="1"/>
        <v>0</v>
      </c>
      <c r="B10" s="6"/>
      <c r="C10" s="7"/>
      <c r="D10" s="10"/>
      <c r="E10" s="2"/>
      <c r="F10" s="2"/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/>
      <c r="I10" s="2">
        <f>LOOKUP(H10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0" s="5">
        <f t="shared" si="2"/>
        <v>-6</v>
      </c>
      <c r="K10" s="2">
        <f>LOOKUP(J10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0" s="2">
        <f t="shared" si="0"/>
        <v>0</v>
      </c>
      <c r="M10" s="2"/>
      <c r="N10" s="3">
        <f t="shared" si="3"/>
        <v>0</v>
      </c>
      <c r="O10" s="10">
        <f t="shared" si="4"/>
        <v>0</v>
      </c>
      <c r="P10" s="2"/>
    </row>
    <row r="11" spans="1:16">
      <c r="A11" s="2">
        <f t="shared" si="1"/>
        <v>0</v>
      </c>
      <c r="B11" s="6"/>
      <c r="C11" s="7"/>
      <c r="D11" s="2"/>
      <c r="E11" s="2"/>
      <c r="F11" s="2"/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1" s="2"/>
      <c r="I11" s="2">
        <f>LOOKUP(H11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1" s="5">
        <f t="shared" si="2"/>
        <v>-6</v>
      </c>
      <c r="K11" s="2">
        <f>LOOKUP(J11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1" s="2">
        <f t="shared" si="0"/>
        <v>0</v>
      </c>
      <c r="M11" s="2"/>
      <c r="N11" s="3">
        <f t="shared" si="3"/>
        <v>0</v>
      </c>
      <c r="O11" s="10">
        <f t="shared" si="4"/>
        <v>0</v>
      </c>
      <c r="P11" s="2"/>
    </row>
    <row r="12" spans="1:16">
      <c r="A12" s="2">
        <f t="shared" si="1"/>
        <v>0</v>
      </c>
      <c r="B12" s="6"/>
      <c r="C12" s="7"/>
      <c r="D12" s="2"/>
      <c r="E12" s="2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2" s="5">
        <f t="shared" si="2"/>
        <v>-6</v>
      </c>
      <c r="K12" s="2">
        <f>LOOKUP(J12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si="0"/>
        <v>0</v>
      </c>
      <c r="M12" s="2"/>
      <c r="N12" s="3">
        <f t="shared" si="3"/>
        <v>0</v>
      </c>
      <c r="O12" s="10">
        <f t="shared" si="4"/>
        <v>0</v>
      </c>
      <c r="P12" s="2"/>
    </row>
    <row r="13" spans="1:16">
      <c r="A13" s="2">
        <f t="shared" si="1"/>
        <v>0</v>
      </c>
      <c r="B13" s="6"/>
      <c r="C13" s="7"/>
      <c r="D13" s="2"/>
      <c r="E13" s="2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3" s="5">
        <f t="shared" si="2"/>
        <v>-6</v>
      </c>
      <c r="K13" s="2">
        <f>LOOKUP(J13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0"/>
        <v>0</v>
      </c>
      <c r="M13" s="2"/>
      <c r="N13" s="3">
        <f t="shared" si="3"/>
        <v>0</v>
      </c>
      <c r="O13" s="10">
        <f t="shared" si="4"/>
        <v>0</v>
      </c>
      <c r="P13" s="2"/>
    </row>
    <row r="14" spans="1:16">
      <c r="A14" s="2">
        <f t="shared" si="1"/>
        <v>0</v>
      </c>
      <c r="B14" s="3"/>
      <c r="C14" s="4"/>
      <c r="D14" s="10"/>
      <c r="E14" s="10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4" s="5">
        <f t="shared" si="2"/>
        <v>-6</v>
      </c>
      <c r="K14" s="2">
        <f>LOOKUP(J14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0"/>
        <v>0</v>
      </c>
      <c r="M14" s="2"/>
      <c r="N14" s="3">
        <f t="shared" si="3"/>
        <v>0</v>
      </c>
      <c r="O14" s="10">
        <f t="shared" si="4"/>
        <v>0</v>
      </c>
      <c r="P14" s="2"/>
    </row>
    <row r="15" spans="1:16">
      <c r="A15" s="2">
        <f t="shared" si="1"/>
        <v>0</v>
      </c>
      <c r="B15" s="6"/>
      <c r="C15" s="7"/>
      <c r="D15" s="10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5" s="5">
        <f t="shared" si="2"/>
        <v>-6</v>
      </c>
      <c r="K15" s="2">
        <f>LOOKUP(J15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0"/>
        <v>0</v>
      </c>
      <c r="M15" s="2"/>
      <c r="N15" s="3">
        <f t="shared" si="3"/>
        <v>0</v>
      </c>
      <c r="O15" s="10">
        <f t="shared" si="4"/>
        <v>0</v>
      </c>
      <c r="P15" s="2"/>
    </row>
    <row r="16" spans="1:16">
      <c r="A16" s="2">
        <f t="shared" si="1"/>
        <v>0</v>
      </c>
      <c r="B16" s="6"/>
      <c r="C16" s="7"/>
      <c r="D16" s="2"/>
      <c r="E16" s="2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6" s="5">
        <f t="shared" si="2"/>
        <v>-6</v>
      </c>
      <c r="K16" s="2">
        <f>LOOKUP(J16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0"/>
        <v>0</v>
      </c>
      <c r="M16" s="2"/>
      <c r="N16" s="3">
        <f t="shared" si="3"/>
        <v>0</v>
      </c>
      <c r="O16" s="10">
        <f t="shared" si="4"/>
        <v>0</v>
      </c>
      <c r="P16" s="2"/>
    </row>
    <row r="17" spans="1:16">
      <c r="A17" s="2">
        <f t="shared" si="1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7" s="5">
        <f t="shared" si="2"/>
        <v>-6</v>
      </c>
      <c r="K17" s="2">
        <f>LOOKUP(J17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0"/>
        <v>0</v>
      </c>
      <c r="M17" s="2"/>
      <c r="N17" s="3">
        <f t="shared" si="3"/>
        <v>0</v>
      </c>
      <c r="O17" s="10">
        <f t="shared" si="4"/>
        <v>0</v>
      </c>
      <c r="P17" s="2"/>
    </row>
    <row r="18" spans="1:16">
      <c r="A18" s="2">
        <f t="shared" si="1"/>
        <v>0</v>
      </c>
      <c r="B18" s="6"/>
      <c r="C18" s="7"/>
      <c r="D18" s="2"/>
      <c r="E18" s="2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8" s="5">
        <f t="shared" si="2"/>
        <v>-6</v>
      </c>
      <c r="K18" s="2">
        <f>LOOKUP(J18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0"/>
        <v>0</v>
      </c>
      <c r="M18" s="2"/>
      <c r="N18" s="3">
        <f t="shared" si="3"/>
        <v>0</v>
      </c>
      <c r="O18" s="10">
        <f t="shared" si="4"/>
        <v>0</v>
      </c>
      <c r="P18" s="10"/>
    </row>
    <row r="19" spans="1:16">
      <c r="A19" s="2">
        <f t="shared" si="1"/>
        <v>0</v>
      </c>
      <c r="B19" s="3"/>
      <c r="C19" s="4"/>
      <c r="D19" s="10"/>
      <c r="E19" s="10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19" s="5">
        <f t="shared" si="2"/>
        <v>-6</v>
      </c>
      <c r="K19" s="2">
        <f>LOOKUP(J19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0"/>
        <v>0</v>
      </c>
      <c r="M19" s="2"/>
      <c r="N19" s="3">
        <f t="shared" si="3"/>
        <v>0</v>
      </c>
      <c r="O19" s="10">
        <f t="shared" si="4"/>
        <v>0</v>
      </c>
      <c r="P19" s="2"/>
    </row>
    <row r="20" spans="1:16">
      <c r="A20" s="2">
        <f t="shared" si="1"/>
        <v>0</v>
      </c>
      <c r="B20" s="6"/>
      <c r="C20" s="7"/>
      <c r="D20" s="10"/>
      <c r="E20" s="2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0" s="5">
        <f t="shared" si="2"/>
        <v>-6</v>
      </c>
      <c r="K20" s="2">
        <f>LOOKUP(J20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0"/>
        <v>0</v>
      </c>
      <c r="M20" s="2"/>
      <c r="N20" s="3">
        <f t="shared" si="3"/>
        <v>0</v>
      </c>
      <c r="O20" s="10">
        <f t="shared" si="4"/>
        <v>0</v>
      </c>
      <c r="P20" s="2"/>
    </row>
    <row r="21" spans="1:16">
      <c r="A21" s="2">
        <f t="shared" si="1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1" s="5">
        <f t="shared" si="2"/>
        <v>-6</v>
      </c>
      <c r="K21" s="2">
        <f>LOOKUP(J21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0"/>
        <v>0</v>
      </c>
      <c r="M21" s="2"/>
      <c r="N21" s="3">
        <f t="shared" si="3"/>
        <v>0</v>
      </c>
      <c r="O21" s="10">
        <f t="shared" si="4"/>
        <v>0</v>
      </c>
      <c r="P21" s="2"/>
    </row>
    <row r="22" spans="1:16">
      <c r="A22" s="2">
        <f t="shared" si="1"/>
        <v>0</v>
      </c>
      <c r="B22" s="6"/>
      <c r="C22" s="7"/>
      <c r="D22" s="2"/>
      <c r="E22" s="2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2" s="5">
        <f t="shared" si="2"/>
        <v>-6</v>
      </c>
      <c r="K22" s="2">
        <f>LOOKUP(J22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0"/>
        <v>0</v>
      </c>
      <c r="M22" s="2"/>
      <c r="N22" s="3">
        <f t="shared" si="3"/>
        <v>0</v>
      </c>
      <c r="O22" s="10">
        <f t="shared" si="4"/>
        <v>0</v>
      </c>
      <c r="P22" s="2"/>
    </row>
    <row r="23" spans="1:16">
      <c r="A23" s="2">
        <f t="shared" si="1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3" s="5">
        <f t="shared" si="2"/>
        <v>-6</v>
      </c>
      <c r="K23" s="2">
        <f>LOOKUP(J23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0"/>
        <v>0</v>
      </c>
      <c r="M23" s="2"/>
      <c r="N23" s="3">
        <f t="shared" si="3"/>
        <v>0</v>
      </c>
      <c r="O23" s="10">
        <f t="shared" si="4"/>
        <v>0</v>
      </c>
      <c r="P23" s="2"/>
    </row>
    <row r="24" spans="1:16">
      <c r="A24" s="2">
        <f t="shared" si="1"/>
        <v>0</v>
      </c>
      <c r="B24" s="6"/>
      <c r="C24" s="7"/>
      <c r="D24" s="2"/>
      <c r="E24" s="2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4" s="5">
        <f t="shared" si="2"/>
        <v>-6</v>
      </c>
      <c r="K24" s="2">
        <f>LOOKUP(J24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0"/>
        <v>0</v>
      </c>
      <c r="M24" s="2"/>
      <c r="N24" s="3">
        <f t="shared" si="3"/>
        <v>0</v>
      </c>
      <c r="O24" s="10">
        <f t="shared" si="4"/>
        <v>0</v>
      </c>
      <c r="P24" s="2"/>
    </row>
    <row r="25" spans="1:16">
      <c r="A25" s="2">
        <f t="shared" si="1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5" s="5">
        <f t="shared" si="2"/>
        <v>-6</v>
      </c>
      <c r="K25" s="2">
        <f>LOOKUP(J25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0"/>
        <v>0</v>
      </c>
      <c r="M25" s="2"/>
      <c r="N25" s="3">
        <f t="shared" si="3"/>
        <v>0</v>
      </c>
      <c r="O25" s="10">
        <f t="shared" si="4"/>
        <v>0</v>
      </c>
      <c r="P25" s="2"/>
    </row>
    <row r="26" spans="1:16">
      <c r="A26" s="2">
        <f t="shared" si="1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6" s="5">
        <f t="shared" si="2"/>
        <v>-6</v>
      </c>
      <c r="K26" s="2">
        <f>LOOKUP(J26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0"/>
        <v>0</v>
      </c>
      <c r="M26" s="2"/>
      <c r="N26" s="3">
        <f t="shared" si="3"/>
        <v>0</v>
      </c>
      <c r="O26" s="10">
        <f t="shared" si="4"/>
        <v>0</v>
      </c>
      <c r="P26" s="2"/>
    </row>
    <row r="27" spans="1:16">
      <c r="A27" s="2">
        <f t="shared" si="1"/>
        <v>0</v>
      </c>
      <c r="B27" s="3"/>
      <c r="C27" s="4"/>
      <c r="D27" s="10"/>
      <c r="E27" s="10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7" s="2"/>
      <c r="I27" s="2">
        <f>LOOKUP(H27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7" s="5">
        <f t="shared" si="2"/>
        <v>-6</v>
      </c>
      <c r="K27" s="2">
        <f>LOOKUP(J27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0"/>
        <v>0</v>
      </c>
      <c r="M27" s="2"/>
      <c r="N27" s="3">
        <f t="shared" si="3"/>
        <v>0</v>
      </c>
      <c r="O27" s="10">
        <f t="shared" si="4"/>
        <v>0</v>
      </c>
      <c r="P27" s="2"/>
    </row>
    <row r="28" spans="1:16">
      <c r="A28" s="2">
        <f t="shared" si="1"/>
        <v>0</v>
      </c>
      <c r="B28" s="3"/>
      <c r="C28" s="4"/>
      <c r="D28" s="10"/>
      <c r="E28" s="10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8" s="2"/>
      <c r="I28" s="2">
        <f>LOOKUP(H28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8" s="5">
        <f t="shared" si="2"/>
        <v>-6</v>
      </c>
      <c r="K28" s="2">
        <f>LOOKUP(J28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si="0"/>
        <v>0</v>
      </c>
      <c r="M28" s="2"/>
      <c r="N28" s="3">
        <f t="shared" si="3"/>
        <v>0</v>
      </c>
      <c r="O28" s="10">
        <f t="shared" si="4"/>
        <v>0</v>
      </c>
      <c r="P28" s="2"/>
    </row>
    <row r="29" spans="1:16">
      <c r="A29" s="2">
        <f t="shared" si="1"/>
        <v>0</v>
      </c>
      <c r="B29" s="3"/>
      <c r="C29" s="4"/>
      <c r="D29" s="10"/>
      <c r="E29" s="10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9" s="2"/>
      <c r="I29" s="2">
        <f>LOOKUP(H29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29" s="5">
        <f t="shared" si="2"/>
        <v>-6</v>
      </c>
      <c r="K29" s="2">
        <f>LOOKUP(J29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0"/>
        <v>0</v>
      </c>
      <c r="M29" s="2"/>
      <c r="N29" s="3">
        <f t="shared" si="3"/>
        <v>0</v>
      </c>
      <c r="O29" s="10">
        <f t="shared" si="4"/>
        <v>0</v>
      </c>
      <c r="P29" s="2"/>
    </row>
    <row r="30" spans="1:16">
      <c r="A30" s="2">
        <f t="shared" si="1"/>
        <v>0</v>
      </c>
      <c r="B30" s="3"/>
      <c r="C30" s="4"/>
      <c r="D30" s="10"/>
      <c r="E30" s="10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0" s="2"/>
      <c r="I30" s="2">
        <f>LOOKUP(H30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0" s="5">
        <f t="shared" si="2"/>
        <v>-6</v>
      </c>
      <c r="K30" s="2">
        <f>LOOKUP(J30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0"/>
        <v>0</v>
      </c>
      <c r="M30" s="2"/>
      <c r="N30" s="3">
        <f t="shared" si="3"/>
        <v>0</v>
      </c>
      <c r="O30" s="10">
        <f t="shared" si="4"/>
        <v>0</v>
      </c>
      <c r="P30" s="2"/>
    </row>
    <row r="31" spans="1:16">
      <c r="A31" s="2">
        <f t="shared" si="1"/>
        <v>0</v>
      </c>
      <c r="B31" s="3"/>
      <c r="C31" s="4"/>
      <c r="D31" s="10"/>
      <c r="E31" s="10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1" s="2"/>
      <c r="I31" s="2">
        <f>LOOKUP(H31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1" s="5">
        <f t="shared" si="2"/>
        <v>-6</v>
      </c>
      <c r="K31" s="2">
        <f>LOOKUP(J31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0"/>
        <v>0</v>
      </c>
      <c r="M31" s="2"/>
      <c r="N31" s="3">
        <f t="shared" si="3"/>
        <v>0</v>
      </c>
      <c r="O31" s="10">
        <f t="shared" si="4"/>
        <v>0</v>
      </c>
      <c r="P31" s="2"/>
    </row>
    <row r="32" spans="1:16">
      <c r="A32" s="2">
        <f t="shared" si="1"/>
        <v>0</v>
      </c>
      <c r="B32" s="3"/>
      <c r="C32" s="4"/>
      <c r="D32" s="10"/>
      <c r="E32" s="10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2" s="2"/>
      <c r="I32" s="2">
        <f>LOOKUP(H32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2" s="5">
        <f t="shared" si="2"/>
        <v>-6</v>
      </c>
      <c r="K32" s="2">
        <f>LOOKUP(J32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0"/>
        <v>0</v>
      </c>
      <c r="M32" s="2"/>
      <c r="N32" s="3">
        <f t="shared" si="3"/>
        <v>0</v>
      </c>
      <c r="O32" s="10">
        <f t="shared" si="4"/>
        <v>0</v>
      </c>
      <c r="P32" s="2"/>
    </row>
    <row r="33" spans="1:16">
      <c r="A33" s="2">
        <f t="shared" si="1"/>
        <v>0</v>
      </c>
      <c r="B33" s="3"/>
      <c r="C33" s="4"/>
      <c r="D33" s="10"/>
      <c r="E33" s="10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3" s="2"/>
      <c r="I33" s="2">
        <f>LOOKUP(H33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3" s="5">
        <f t="shared" si="2"/>
        <v>-6</v>
      </c>
      <c r="K33" s="2">
        <f>LOOKUP(J33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0"/>
        <v>0</v>
      </c>
      <c r="M33" s="2"/>
      <c r="N33" s="3">
        <f t="shared" si="3"/>
        <v>0</v>
      </c>
      <c r="O33" s="10">
        <f t="shared" si="4"/>
        <v>0</v>
      </c>
      <c r="P33" s="2"/>
    </row>
    <row r="34" spans="1:16">
      <c r="A34" s="2">
        <f t="shared" si="1"/>
        <v>0</v>
      </c>
      <c r="B34" s="3"/>
      <c r="C34" s="4"/>
      <c r="D34" s="10"/>
      <c r="E34" s="10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4" s="2"/>
      <c r="I34" s="2">
        <f>LOOKUP(H34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4" s="5">
        <f t="shared" si="2"/>
        <v>-6</v>
      </c>
      <c r="K34" s="2">
        <f>LOOKUP(J34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0"/>
        <v>0</v>
      </c>
      <c r="M34" s="2"/>
      <c r="N34" s="3">
        <f t="shared" si="3"/>
        <v>0</v>
      </c>
      <c r="O34" s="10">
        <f t="shared" si="4"/>
        <v>0</v>
      </c>
      <c r="P34" s="2"/>
    </row>
    <row r="35" spans="1:16">
      <c r="A35" s="2">
        <f t="shared" si="1"/>
        <v>0</v>
      </c>
      <c r="B35" s="3"/>
      <c r="C35" s="4"/>
      <c r="D35" s="10"/>
      <c r="E35" s="10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5" s="2"/>
      <c r="I35" s="2">
        <f>LOOKUP(H35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5" s="5">
        <f t="shared" si="2"/>
        <v>-6</v>
      </c>
      <c r="K35" s="2">
        <f>LOOKUP(J35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0"/>
        <v>0</v>
      </c>
      <c r="M35" s="2"/>
      <c r="N35" s="3">
        <f t="shared" si="3"/>
        <v>0</v>
      </c>
      <c r="O35" s="10">
        <f t="shared" si="4"/>
        <v>0</v>
      </c>
      <c r="P35" s="2"/>
    </row>
    <row r="36" spans="1:16">
      <c r="A36" s="2">
        <f t="shared" si="1"/>
        <v>0</v>
      </c>
      <c r="B36" s="3"/>
      <c r="C36" s="4"/>
      <c r="D36" s="10"/>
      <c r="E36" s="10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6" s="2"/>
      <c r="I36" s="2">
        <f>LOOKUP(H36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6" s="5">
        <f t="shared" si="2"/>
        <v>-6</v>
      </c>
      <c r="K36" s="2">
        <f>LOOKUP(J36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0"/>
        <v>0</v>
      </c>
      <c r="M36" s="2"/>
      <c r="N36" s="3">
        <f t="shared" si="3"/>
        <v>0</v>
      </c>
      <c r="O36" s="10">
        <f t="shared" si="4"/>
        <v>0</v>
      </c>
      <c r="P36" s="2"/>
    </row>
    <row r="37" spans="1:16">
      <c r="A37" s="2">
        <f t="shared" si="1"/>
        <v>0</v>
      </c>
      <c r="B37" s="3"/>
      <c r="C37" s="4"/>
      <c r="D37" s="10"/>
      <c r="E37" s="10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7" s="2"/>
      <c r="I37" s="2">
        <f>LOOKUP(H37,{0,1,2,3,4,5,6,7,8,9,10,11,12,13,14,15,16,17,18,19,20,21,22,23,24,25,26,27,28,29,30,31,32,33,34,35,36,37,38,39,40,41,42,43,44,45,46,47,48,49,50,52,54,56,58,60,62,64,66,68,70,72,74,76,78,80,82,84,86,88,90,92,94,96,98,100,103,106,109,112,115,118,121,124,127,130},{0,2,4,6,8,10,12,14,16,18,20,22,24,26,28,30,31,32,33,34,35,36,37,38,39,40,41,42,43,44,45,46,47,48,49,50,51,52,53,54,55,56,57,58,59,60,61,62,63,64,65,66,67,68,69,70,71,72,73,74,75,76,77,78,79,80,81,82,83,84,85,86,87,88,89,90,91,92,93,94,95,96,97,98,99,100})</f>
        <v>0</v>
      </c>
      <c r="J37" s="5">
        <f t="shared" si="2"/>
        <v>-6</v>
      </c>
      <c r="K37" s="2">
        <f>LOOKUP(J37,{-6,8.2,8.25,8.3,8.35,8.4,8.45,8.5,8.55,9,9.05,9.1,9.15,9.2,9.25,9.3,9.35,9.4,9.45,9.5,9.55,10,10.05,10.1,10.15,10.2,10.25,10.3,10.35,10.4,10.45,10.5,10.55,11,11.05,11.1,11.15,11.2,11.25,11.3,11.35,11.4,11.48,11.56,12.04,12.12,12.2,12.3,12.4,12.5,13,13.1,13.2,13.3,13.4,13.5,14,14.12,14.24,14.36,14.48,15,15.12,15.24,15.36,15.48,16,16.12,16.24,16.36,16.48,17,17.15,17.3,17.45,18,18.15,18.3,18.45,19,19.15,19.3,19.5,20.1,20.35,21,21.3,22,22.3,23,23.3,24,24.35,25.1,25.45,26.2,26.55,27.5,28.5,30,32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0"/>
        <v>0</v>
      </c>
      <c r="M37" s="2"/>
      <c r="N37" s="3">
        <f t="shared" si="3"/>
        <v>0</v>
      </c>
      <c r="O37" s="10">
        <f t="shared" si="4"/>
        <v>0</v>
      </c>
      <c r="P37" s="2"/>
    </row>
  </sheetData>
  <autoFilter ref="L1:L27"/>
  <mergeCells count="14">
    <mergeCell ref="F2:G2"/>
    <mergeCell ref="H2:I2"/>
    <mergeCell ref="J2:K2"/>
    <mergeCell ref="A1:A3"/>
    <mergeCell ref="B1:B3"/>
    <mergeCell ref="C1:C3"/>
    <mergeCell ref="D1:D3"/>
    <mergeCell ref="E1:E3"/>
    <mergeCell ref="F1:K1"/>
    <mergeCell ref="L1:L3"/>
    <mergeCell ref="M1:M3"/>
    <mergeCell ref="N1:N3"/>
    <mergeCell ref="O1:O3"/>
    <mergeCell ref="P1:P3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M14"/>
    </sheetView>
  </sheetViews>
  <sheetFormatPr defaultRowHeight="15"/>
  <cols>
    <col min="1" max="1" width="5.7109375" customWidth="1"/>
    <col min="2" max="2" width="28.28515625" customWidth="1"/>
    <col min="3" max="3" width="7.7109375" customWidth="1"/>
    <col min="5" max="5" width="9.140625" customWidth="1"/>
    <col min="13" max="13" width="7" customWidth="1"/>
    <col min="14" max="14" width="32" customWidth="1"/>
    <col min="15" max="15" width="9.42578125" customWidth="1"/>
    <col min="16" max="16" width="10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7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>M4</f>
        <v>1</v>
      </c>
      <c r="B4" s="6" t="s">
        <v>28</v>
      </c>
      <c r="C4" s="7">
        <v>9</v>
      </c>
      <c r="D4" s="2">
        <v>3</v>
      </c>
      <c r="E4" s="2">
        <v>329</v>
      </c>
      <c r="F4" s="2">
        <v>6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12</v>
      </c>
      <c r="H4" s="2">
        <v>10</v>
      </c>
      <c r="I4" s="2">
        <f>LOOKUP(H4,{0,1,2,3,4,5,6,7,8,9,10,11,12,13,14,15,16,17,18,19,20,21,22,23,24,25,26},{0,10,18,26,32,37,42,47,52,56,60,64,68,71,74,77,80,82,84,86,88,90,92,94,96,98,100})</f>
        <v>60</v>
      </c>
      <c r="J4" s="5">
        <f>P4-2</f>
        <v>6.49</v>
      </c>
      <c r="K4" s="2">
        <f>LOOKUP(J4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34</v>
      </c>
      <c r="L4" s="2">
        <f>SUM(G4,I4,K4)</f>
        <v>106</v>
      </c>
      <c r="M4" s="2">
        <v>1</v>
      </c>
      <c r="N4" s="3" t="str">
        <f>B4</f>
        <v>Петров Алексей</v>
      </c>
      <c r="O4" s="1">
        <f>E4</f>
        <v>329</v>
      </c>
      <c r="P4" s="2">
        <v>8.49</v>
      </c>
    </row>
    <row r="5" spans="1:16">
      <c r="A5" s="2">
        <f>M5</f>
        <v>2</v>
      </c>
      <c r="B5" s="6" t="s">
        <v>29</v>
      </c>
      <c r="C5" s="7">
        <v>9</v>
      </c>
      <c r="D5" s="2">
        <v>3</v>
      </c>
      <c r="E5" s="2">
        <v>306</v>
      </c>
      <c r="F5" s="2">
        <v>11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22</v>
      </c>
      <c r="H5" s="2">
        <v>7</v>
      </c>
      <c r="I5" s="2">
        <f>LOOKUP(H5,{0,1,2,3,4,5,6,7,8,9,10,11,12,13,14,15,16,17,18,19,20,21,22,23,24,25,26},{0,10,18,26,32,37,42,47,52,56,60,64,68,71,74,77,80,82,84,86,88,90,92,94,96,98,100})</f>
        <v>47</v>
      </c>
      <c r="J5" s="5">
        <f>P5-2</f>
        <v>8.25</v>
      </c>
      <c r="K5" s="2">
        <f>LOOKUP(J5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10</v>
      </c>
      <c r="L5" s="2">
        <f>SUM(G5,I5,K5)</f>
        <v>79</v>
      </c>
      <c r="M5" s="2">
        <v>2</v>
      </c>
      <c r="N5" s="3" t="str">
        <f>B5</f>
        <v>Дегтянников Стас</v>
      </c>
      <c r="O5" s="1">
        <f>E5</f>
        <v>306</v>
      </c>
      <c r="P5" s="2">
        <v>10.25</v>
      </c>
    </row>
    <row r="6" spans="1:16">
      <c r="A6" s="2">
        <f>M6</f>
        <v>3</v>
      </c>
      <c r="B6" s="6" t="s">
        <v>23</v>
      </c>
      <c r="C6" s="7">
        <v>9</v>
      </c>
      <c r="D6" s="2">
        <v>3</v>
      </c>
      <c r="E6" s="2">
        <v>315</v>
      </c>
      <c r="F6" s="2">
        <v>19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38</v>
      </c>
      <c r="H6" s="2">
        <v>2</v>
      </c>
      <c r="I6" s="2">
        <f>LOOKUP(H6,{0,1,2,3,4,5,6,7,8,9,10,11,12,13,14,15,16,17,18,19,20,21,22,23,24,25,26},{0,10,18,26,32,37,42,47,52,56,60,64,68,71,74,77,80,82,84,86,88,90,92,94,96,98,100})</f>
        <v>18</v>
      </c>
      <c r="J6" s="5">
        <f>P6-2</f>
        <v>7.34</v>
      </c>
      <c r="K6" s="2">
        <f>LOOKUP(J6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19</v>
      </c>
      <c r="L6" s="2">
        <f>SUM(G6,I6,K6)</f>
        <v>75</v>
      </c>
      <c r="M6" s="2">
        <v>3</v>
      </c>
      <c r="N6" s="3" t="str">
        <f>B6</f>
        <v>Науменко Егор</v>
      </c>
      <c r="O6" s="1">
        <f>E6</f>
        <v>315</v>
      </c>
      <c r="P6" s="2">
        <v>9.34</v>
      </c>
    </row>
    <row r="7" spans="1:16">
      <c r="A7" s="2">
        <f>M7</f>
        <v>4</v>
      </c>
      <c r="B7" s="3" t="s">
        <v>21</v>
      </c>
      <c r="C7" s="4">
        <v>8</v>
      </c>
      <c r="D7" s="11">
        <v>3</v>
      </c>
      <c r="E7" s="11">
        <v>305</v>
      </c>
      <c r="F7" s="2">
        <v>9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18</v>
      </c>
      <c r="H7" s="2">
        <v>3</v>
      </c>
      <c r="I7" s="2">
        <f>LOOKUP(H7,{0,1,2,3,4,5,6,7,8,9,10,11,12,13,14,15,16,17,18,19,20,21,22,23,24,25,26},{0,10,18,26,32,37,42,47,52,56,60,64,68,71,74,77,80,82,84,86,88,90,92,94,96,98,100})</f>
        <v>26</v>
      </c>
      <c r="J7" s="5">
        <f>P7-2</f>
        <v>7.26</v>
      </c>
      <c r="K7" s="2">
        <f>LOOKUP(J7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22</v>
      </c>
      <c r="L7" s="2">
        <f>SUM(G7,I7,K7)</f>
        <v>66</v>
      </c>
      <c r="M7" s="2">
        <v>4</v>
      </c>
      <c r="N7" s="3" t="str">
        <f>B7</f>
        <v>Давыдов Данил</v>
      </c>
      <c r="O7" s="1">
        <f>E7</f>
        <v>305</v>
      </c>
      <c r="P7" s="11">
        <v>9.26</v>
      </c>
    </row>
    <row r="8" spans="1:16">
      <c r="A8" s="2">
        <f>M8</f>
        <v>5</v>
      </c>
      <c r="B8" s="6" t="s">
        <v>32</v>
      </c>
      <c r="C8" s="7">
        <v>9</v>
      </c>
      <c r="D8" s="2"/>
      <c r="E8" s="2">
        <v>109</v>
      </c>
      <c r="F8" s="2">
        <v>21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42</v>
      </c>
      <c r="H8" s="2">
        <v>0</v>
      </c>
      <c r="I8" s="2">
        <f>LOOKUP(H8,{0,1,2,3,4,5,6,7,8,9,10,11,12,13,14,15,16,17,18,19,20,21,22,23,24,25,26},{0,10,18,26,32,37,42,47,52,56,60,64,68,71,74,77,80,82,84,86,88,90,92,94,96,98,100})</f>
        <v>0</v>
      </c>
      <c r="J8" s="5">
        <f>P8-2</f>
        <v>7.1999999999999993</v>
      </c>
      <c r="K8" s="2">
        <f>LOOKUP(J8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24</v>
      </c>
      <c r="L8" s="2">
        <f>SUM(G8,I8,K8)</f>
        <v>66</v>
      </c>
      <c r="M8" s="14">
        <v>5</v>
      </c>
      <c r="N8" s="3" t="str">
        <f>B8</f>
        <v>Носков Владимир</v>
      </c>
      <c r="O8" s="1">
        <f>E8</f>
        <v>109</v>
      </c>
      <c r="P8" s="2">
        <v>9.1999999999999993</v>
      </c>
    </row>
    <row r="9" spans="1:16">
      <c r="A9" s="2">
        <f>M9</f>
        <v>6</v>
      </c>
      <c r="B9" s="6" t="s">
        <v>30</v>
      </c>
      <c r="C9" s="7">
        <v>9</v>
      </c>
      <c r="D9" s="2">
        <v>3</v>
      </c>
      <c r="E9" s="2">
        <v>303</v>
      </c>
      <c r="F9" s="2">
        <v>0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9" s="2">
        <v>8</v>
      </c>
      <c r="I9" s="2">
        <f>LOOKUP(H9,{0,1,2,3,4,5,6,7,8,9,10,11,12,13,14,15,16,17,18,19,20,21,22,23,24,25,26},{0,10,18,26,32,37,42,47,52,56,60,64,68,71,74,77,80,82,84,86,88,90,92,94,96,98,100})</f>
        <v>52</v>
      </c>
      <c r="J9" s="5">
        <f>P9-2</f>
        <v>8.0500000000000007</v>
      </c>
      <c r="K9" s="2">
        <f>LOOKUP(J9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13</v>
      </c>
      <c r="L9" s="2">
        <f>SUM(G9,I9,K9)</f>
        <v>65</v>
      </c>
      <c r="M9" s="2">
        <v>6</v>
      </c>
      <c r="N9" s="3" t="str">
        <f>B9</f>
        <v>Андреев Дмитрий</v>
      </c>
      <c r="O9" s="1">
        <f>E9</f>
        <v>303</v>
      </c>
      <c r="P9" s="2">
        <v>10.050000000000001</v>
      </c>
    </row>
    <row r="10" spans="1:16">
      <c r="A10" s="2">
        <f>M10</f>
        <v>0</v>
      </c>
      <c r="B10" s="6" t="s">
        <v>24</v>
      </c>
      <c r="C10" s="7">
        <v>8</v>
      </c>
      <c r="D10" s="2">
        <v>3</v>
      </c>
      <c r="E10" s="2">
        <v>312</v>
      </c>
      <c r="F10" s="2">
        <v>2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</v>
      </c>
      <c r="H10" s="2">
        <v>10</v>
      </c>
      <c r="I10" s="2">
        <f>LOOKUP(H10,{0,1,2,3,4,5,6,7,8,9,10,11,12,13,14,15,16,17,18,19,20,21,22,23,24,25,26},{0,10,18,26,32,37,42,47,52,56,60,64,68,71,74,77,80,82,84,86,88,90,92,94,96,98,100})</f>
        <v>60</v>
      </c>
      <c r="J10" s="5">
        <f>P10-2</f>
        <v>-2</v>
      </c>
      <c r="K10" s="2">
        <f>LOOKUP(J10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0" s="2">
        <f>SUM(G10,I10,K10)</f>
        <v>64</v>
      </c>
      <c r="M10" s="2"/>
      <c r="N10" s="3" t="str">
        <f>B10</f>
        <v>Попов Егор</v>
      </c>
      <c r="O10" s="1">
        <f>E10</f>
        <v>312</v>
      </c>
      <c r="P10" s="2"/>
    </row>
    <row r="11" spans="1:16">
      <c r="A11" s="2">
        <f>M11</f>
        <v>7</v>
      </c>
      <c r="B11" s="6" t="s">
        <v>25</v>
      </c>
      <c r="C11" s="7">
        <v>9</v>
      </c>
      <c r="D11" s="2">
        <v>3</v>
      </c>
      <c r="E11" s="2">
        <v>322</v>
      </c>
      <c r="F11" s="2">
        <v>0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1" s="2">
        <v>5</v>
      </c>
      <c r="I11" s="2">
        <f>LOOKUP(H11,{0,1,2,3,4,5,6,7,8,9,10,11,12,13,14,15,16,17,18,19,20,21,22,23,24,25,26},{0,10,18,26,32,37,42,47,52,56,60,64,68,71,74,77,80,82,84,86,88,90,92,94,96,98,100})</f>
        <v>37</v>
      </c>
      <c r="J11" s="5">
        <f>P11-2</f>
        <v>7.26</v>
      </c>
      <c r="K11" s="2">
        <f>LOOKUP(J11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22</v>
      </c>
      <c r="L11" s="2">
        <f>SUM(G11,I11,K11)</f>
        <v>59</v>
      </c>
      <c r="M11" s="2">
        <v>7</v>
      </c>
      <c r="N11" s="3" t="str">
        <f>B11</f>
        <v>Иберфлюс Герман</v>
      </c>
      <c r="O11" s="1">
        <f>E11</f>
        <v>322</v>
      </c>
      <c r="P11" s="2">
        <v>9.26</v>
      </c>
    </row>
    <row r="12" spans="1:16">
      <c r="A12" s="2">
        <f>M12</f>
        <v>8</v>
      </c>
      <c r="B12" s="6" t="s">
        <v>75</v>
      </c>
      <c r="C12" s="7">
        <v>7</v>
      </c>
      <c r="D12" s="2">
        <v>1</v>
      </c>
      <c r="E12" s="2">
        <v>82</v>
      </c>
      <c r="F12" s="2">
        <v>10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20</v>
      </c>
      <c r="H12" s="2">
        <v>2</v>
      </c>
      <c r="I12" s="2">
        <f>LOOKUP(H12,{0,1,2,3,4,5,6,7,8,9,10,11,12,13,14,15,16,17,18,19,20,21,22,23,24,25,26},{0,10,18,26,32,37,42,47,52,56,60,64,68,71,74,77,80,82,84,86,88,90,92,94,96,98,100})</f>
        <v>18</v>
      </c>
      <c r="J12" s="5">
        <f>P12-4</f>
        <v>7.3100000000000005</v>
      </c>
      <c r="K12" s="2">
        <f>LOOKUP(J12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20</v>
      </c>
      <c r="L12" s="2">
        <f>SUM(G12,I12,K12)</f>
        <v>58</v>
      </c>
      <c r="M12" s="2">
        <v>8</v>
      </c>
      <c r="N12" s="3" t="str">
        <f>B12</f>
        <v>Боровских Матвей</v>
      </c>
      <c r="O12" s="1">
        <f>E12</f>
        <v>82</v>
      </c>
      <c r="P12" s="2">
        <v>11.31</v>
      </c>
    </row>
    <row r="13" spans="1:16">
      <c r="A13" s="2">
        <f>M13</f>
        <v>9</v>
      </c>
      <c r="B13" s="6" t="s">
        <v>31</v>
      </c>
      <c r="C13" s="7">
        <v>9</v>
      </c>
      <c r="D13" s="2"/>
      <c r="E13" s="2">
        <v>117</v>
      </c>
      <c r="F13" s="2">
        <v>0</v>
      </c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3" s="2">
        <v>6</v>
      </c>
      <c r="I13" s="2">
        <f>LOOKUP(H13,{0,1,2,3,4,5,6,7,8,9,10,11,12,13,14,15,16,17,18,19,20,21,22,23,24,25,26},{0,10,18,26,32,37,42,47,52,56,60,64,68,71,74,77,80,82,84,86,88,90,92,94,96,98,100})</f>
        <v>42</v>
      </c>
      <c r="J13" s="5">
        <f>P13-2</f>
        <v>8.5</v>
      </c>
      <c r="K13" s="2">
        <f>LOOKUP(J13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</v>
      </c>
      <c r="L13" s="2">
        <f>SUM(G13,I13,K13)</f>
        <v>49</v>
      </c>
      <c r="M13" s="2">
        <v>9</v>
      </c>
      <c r="N13" s="3" t="str">
        <f>B13</f>
        <v>Зубаль Данил</v>
      </c>
      <c r="O13" s="1">
        <f>E13</f>
        <v>117</v>
      </c>
      <c r="P13" s="2">
        <v>10.5</v>
      </c>
    </row>
    <row r="14" spans="1:16">
      <c r="A14" s="2">
        <f>M14</f>
        <v>10</v>
      </c>
      <c r="B14" s="6" t="s">
        <v>26</v>
      </c>
      <c r="C14" s="7">
        <v>8</v>
      </c>
      <c r="D14" s="2" t="s">
        <v>27</v>
      </c>
      <c r="E14" s="2">
        <v>86</v>
      </c>
      <c r="F14" s="2">
        <v>5</v>
      </c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10</v>
      </c>
      <c r="H14" s="2">
        <v>0</v>
      </c>
      <c r="I14" s="2">
        <f>LOOKUP(H14,{0,1,2,3,4,5,6,7,8,9,10,11,12,13,14,15,16,17,18,19,20,21,22,23,24,25,26},{0,10,18,26,32,37,42,47,52,56,60,64,68,71,74,77,80,82,84,86,88,90,92,94,96,98,100})</f>
        <v>0</v>
      </c>
      <c r="J14" s="5">
        <f>P14-2</f>
        <v>7.3800000000000008</v>
      </c>
      <c r="K14" s="2">
        <f>LOOKUP(J14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18</v>
      </c>
      <c r="L14" s="2">
        <f>SUM(G14,I14,K14)</f>
        <v>28</v>
      </c>
      <c r="M14" s="13">
        <v>10</v>
      </c>
      <c r="N14" s="3" t="str">
        <f>B14</f>
        <v>Зайков Степан</v>
      </c>
      <c r="O14" s="1">
        <f>E14</f>
        <v>86</v>
      </c>
      <c r="P14" s="2">
        <v>9.3800000000000008</v>
      </c>
    </row>
    <row r="15" spans="1:16">
      <c r="A15" s="2">
        <f t="shared" ref="A5:A27" si="0">M15</f>
        <v>0</v>
      </c>
      <c r="B15" s="6"/>
      <c r="C15" s="7"/>
      <c r="D15" s="2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5" s="2"/>
      <c r="I15" s="2">
        <f>LOOKUP(H15,{0,1,2,3,4,5,6,7,8,9,10,11,12,13,14,15,16,17,18,19,20,21,22,23,24,25,26},{0,10,18,26,32,37,42,47,52,56,60,64,68,71,74,77,80,82,84,86,88,90,92,94,96,98,100})</f>
        <v>0</v>
      </c>
      <c r="J15" s="5">
        <f t="shared" ref="J5:J27" si="1">P15-2</f>
        <v>-2</v>
      </c>
      <c r="K15" s="2">
        <f>LOOKUP(J15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ref="L4:L27" si="2">SUM(G15,I15,K15)</f>
        <v>0</v>
      </c>
      <c r="M15" s="2"/>
      <c r="N15" s="3">
        <f t="shared" ref="N5:N27" si="3">B15</f>
        <v>0</v>
      </c>
      <c r="O15" s="1">
        <f t="shared" ref="O5:O27" si="4">E15</f>
        <v>0</v>
      </c>
      <c r="P15" s="2"/>
    </row>
    <row r="16" spans="1:16">
      <c r="A16" s="2">
        <f t="shared" si="0"/>
        <v>0</v>
      </c>
      <c r="B16" s="6"/>
      <c r="C16" s="7"/>
      <c r="D16" s="2"/>
      <c r="E16" s="2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6" s="2"/>
      <c r="I16" s="2">
        <f>LOOKUP(H16,{0,1,2,3,4,5,6,7,8,9,10,11,12,13,14,15,16,17,18,19,20,21,22,23,24,25,26},{0,10,18,26,32,37,42,47,52,56,60,64,68,71,74,77,80,82,84,86,88,90,92,94,96,98,100})</f>
        <v>0</v>
      </c>
      <c r="J16" s="5">
        <f t="shared" si="1"/>
        <v>-2</v>
      </c>
      <c r="K16" s="2">
        <f>LOOKUP(J16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2"/>
        <v>0</v>
      </c>
      <c r="M16" s="2"/>
      <c r="N16" s="3">
        <f t="shared" si="3"/>
        <v>0</v>
      </c>
      <c r="O16" s="1">
        <f t="shared" si="4"/>
        <v>0</v>
      </c>
      <c r="P16" s="2"/>
    </row>
    <row r="17" spans="1:16">
      <c r="A17" s="2">
        <f t="shared" si="0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7" s="2"/>
      <c r="I17" s="2">
        <f>LOOKUP(H17,{0,1,2,3,4,5,6,7,8,9,10,11,12,13,14,15,16,17,18,19,20,21,22,23,24,25,26},{0,10,18,26,32,37,42,47,52,56,60,64,68,71,74,77,80,82,84,86,88,90,92,94,96,98,100})</f>
        <v>0</v>
      </c>
      <c r="J17" s="5">
        <f t="shared" si="1"/>
        <v>-2</v>
      </c>
      <c r="K17" s="2">
        <f>LOOKUP(J17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2"/>
        <v>0</v>
      </c>
      <c r="M17" s="2"/>
      <c r="N17" s="3">
        <f t="shared" si="3"/>
        <v>0</v>
      </c>
      <c r="O17" s="1">
        <f t="shared" si="4"/>
        <v>0</v>
      </c>
      <c r="P17" s="2"/>
    </row>
    <row r="18" spans="1:16">
      <c r="A18" s="2">
        <f t="shared" si="0"/>
        <v>0</v>
      </c>
      <c r="B18" s="3"/>
      <c r="C18" s="4"/>
      <c r="D18" s="1"/>
      <c r="E18" s="1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8" s="2"/>
      <c r="I18" s="2">
        <f>LOOKUP(H18,{0,1,2,3,4,5,6,7,8,9,10,11,12,13,14,15,16,17,18,19,20,21,22,23,24,25,26},{0,10,18,26,32,37,42,47,52,56,60,64,68,71,74,77,80,82,84,86,88,90,92,94,96,98,100})</f>
        <v>0</v>
      </c>
      <c r="J18" s="5">
        <f t="shared" si="1"/>
        <v>-2</v>
      </c>
      <c r="K18" s="2">
        <f>LOOKUP(J18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2"/>
        <v>0</v>
      </c>
      <c r="M18" s="2"/>
      <c r="N18" s="3">
        <f t="shared" si="3"/>
        <v>0</v>
      </c>
      <c r="O18" s="1">
        <f t="shared" si="4"/>
        <v>0</v>
      </c>
      <c r="P18" s="1"/>
    </row>
    <row r="19" spans="1:16">
      <c r="A19" s="2">
        <f t="shared" si="0"/>
        <v>0</v>
      </c>
      <c r="B19" s="6"/>
      <c r="C19" s="7"/>
      <c r="D19" s="2"/>
      <c r="E19" s="2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9" s="2"/>
      <c r="I19" s="2">
        <f>LOOKUP(H19,{0,1,2,3,4,5,6,7,8,9,10,11,12,13,14,15,16,17,18,19,20,21,22,23,24,25,26},{0,10,18,26,32,37,42,47,52,56,60,64,68,71,74,77,80,82,84,86,88,90,92,94,96,98,100})</f>
        <v>0</v>
      </c>
      <c r="J19" s="5">
        <f t="shared" si="1"/>
        <v>-2</v>
      </c>
      <c r="K19" s="2">
        <f>LOOKUP(J19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2"/>
        <v>0</v>
      </c>
      <c r="M19" s="2"/>
      <c r="N19" s="3">
        <f t="shared" si="3"/>
        <v>0</v>
      </c>
      <c r="O19" s="1">
        <f t="shared" si="4"/>
        <v>0</v>
      </c>
      <c r="P19" s="2"/>
    </row>
    <row r="20" spans="1:16">
      <c r="A20" s="2">
        <f t="shared" si="0"/>
        <v>0</v>
      </c>
      <c r="B20" s="6"/>
      <c r="C20" s="7"/>
      <c r="D20" s="2"/>
      <c r="E20" s="2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0" s="2"/>
      <c r="I20" s="2">
        <f>LOOKUP(H20,{0,1,2,3,4,5,6,7,8,9,10,11,12,13,14,15,16,17,18,19,20,21,22,23,24,25,26},{0,10,18,26,32,37,42,47,52,56,60,64,68,71,74,77,80,82,84,86,88,90,92,94,96,98,100})</f>
        <v>0</v>
      </c>
      <c r="J20" s="5">
        <f t="shared" si="1"/>
        <v>-2</v>
      </c>
      <c r="K20" s="2">
        <f>LOOKUP(J20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2"/>
        <v>0</v>
      </c>
      <c r="M20" s="2"/>
      <c r="N20" s="3">
        <f t="shared" si="3"/>
        <v>0</v>
      </c>
      <c r="O20" s="1">
        <f t="shared" si="4"/>
        <v>0</v>
      </c>
      <c r="P20" s="2"/>
    </row>
    <row r="21" spans="1:16">
      <c r="A21" s="2">
        <f t="shared" si="0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1" s="2"/>
      <c r="I21" s="2">
        <f>LOOKUP(H21,{0,1,2,3,4,5,6,7,8,9,10,11,12,13,14,15,16,17,18,19,20,21,22,23,24,25,26},{0,10,18,26,32,37,42,47,52,56,60,64,68,71,74,77,80,82,84,86,88,90,92,94,96,98,100})</f>
        <v>0</v>
      </c>
      <c r="J21" s="5">
        <f t="shared" si="1"/>
        <v>-2</v>
      </c>
      <c r="K21" s="2">
        <f>LOOKUP(J21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2"/>
        <v>0</v>
      </c>
      <c r="M21" s="2"/>
      <c r="N21" s="3">
        <f t="shared" si="3"/>
        <v>0</v>
      </c>
      <c r="O21" s="1">
        <f t="shared" si="4"/>
        <v>0</v>
      </c>
      <c r="P21" s="2"/>
    </row>
    <row r="22" spans="1:16">
      <c r="A22" s="2">
        <f t="shared" si="0"/>
        <v>0</v>
      </c>
      <c r="B22" s="6"/>
      <c r="C22" s="7"/>
      <c r="D22" s="2"/>
      <c r="E22" s="2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2" s="2"/>
      <c r="I22" s="2">
        <f>LOOKUP(H22,{0,1,2,3,4,5,6,7,8,9,10,11,12,13,14,15,16,17,18,19,20,21,22,23,24,25,26},{0,10,18,26,32,37,42,47,52,56,60,64,68,71,74,77,80,82,84,86,88,90,92,94,96,98,100})</f>
        <v>0</v>
      </c>
      <c r="J22" s="5">
        <f t="shared" si="1"/>
        <v>-2</v>
      </c>
      <c r="K22" s="2">
        <f>LOOKUP(J22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2"/>
        <v>0</v>
      </c>
      <c r="M22" s="8"/>
      <c r="N22" s="3">
        <f t="shared" si="3"/>
        <v>0</v>
      </c>
      <c r="O22" s="1">
        <f t="shared" si="4"/>
        <v>0</v>
      </c>
      <c r="P22" s="2"/>
    </row>
    <row r="23" spans="1:16">
      <c r="A23" s="2">
        <f t="shared" si="0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3" s="2"/>
      <c r="I23" s="2">
        <f>LOOKUP(H23,{0,1,2,3,4,5,6,7,8,9,10,11,12,13,14,15,16,17,18,19,20,21,22,23,24,25,26},{0,10,18,26,32,37,42,47,52,56,60,64,68,71,74,77,80,82,84,86,88,90,92,94,96,98,100})</f>
        <v>0</v>
      </c>
      <c r="J23" s="5">
        <f t="shared" si="1"/>
        <v>-2</v>
      </c>
      <c r="K23" s="2">
        <f>LOOKUP(J23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2"/>
        <v>0</v>
      </c>
      <c r="M23" s="2"/>
      <c r="N23" s="3">
        <f t="shared" si="3"/>
        <v>0</v>
      </c>
      <c r="O23" s="1">
        <f t="shared" si="4"/>
        <v>0</v>
      </c>
      <c r="P23" s="2"/>
    </row>
    <row r="24" spans="1:16">
      <c r="A24" s="2">
        <f t="shared" si="0"/>
        <v>0</v>
      </c>
      <c r="B24" s="6"/>
      <c r="C24" s="7"/>
      <c r="D24" s="2"/>
      <c r="E24" s="2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4" s="2"/>
      <c r="I24" s="2">
        <f>LOOKUP(H24,{0,1,2,3,4,5,6,7,8,9,10,11,12,13,14,15,16,17,18,19,20,21,22,23,24,25,26},{0,10,18,26,32,37,42,47,52,56,60,64,68,71,74,77,80,82,84,86,88,90,92,94,96,98,100})</f>
        <v>0</v>
      </c>
      <c r="J24" s="5">
        <f t="shared" si="1"/>
        <v>-2</v>
      </c>
      <c r="K24" s="2">
        <f>LOOKUP(J24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2"/>
        <v>0</v>
      </c>
      <c r="M24" s="2"/>
      <c r="N24" s="3">
        <f t="shared" si="3"/>
        <v>0</v>
      </c>
      <c r="O24" s="1">
        <f t="shared" si="4"/>
        <v>0</v>
      </c>
      <c r="P24" s="2"/>
    </row>
    <row r="25" spans="1:16">
      <c r="A25" s="2">
        <f t="shared" si="0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5" s="2"/>
      <c r="I25" s="2">
        <f>LOOKUP(H25,{0,1,2,3,4,5,6,7,8,9,10,11,12,13,14,15,16,17,18,19,20,21,22,23,24,25,26},{0,10,18,26,32,37,42,47,52,56,60,64,68,71,74,77,80,82,84,86,88,90,92,94,96,98,100})</f>
        <v>0</v>
      </c>
      <c r="J25" s="5">
        <f t="shared" si="1"/>
        <v>-2</v>
      </c>
      <c r="K25" s="2">
        <f>LOOKUP(J25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2"/>
        <v>0</v>
      </c>
      <c r="M25" s="2"/>
      <c r="N25" s="3">
        <f t="shared" si="3"/>
        <v>0</v>
      </c>
      <c r="O25" s="1">
        <f t="shared" si="4"/>
        <v>0</v>
      </c>
      <c r="P25" s="2"/>
    </row>
    <row r="26" spans="1:16">
      <c r="A26" s="2">
        <f t="shared" si="0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6" s="2"/>
      <c r="I26" s="2">
        <f>LOOKUP(H26,{0,1,2,3,4,5,6,7,8,9,10,11,12,13,14,15,16,17,18,19,20,21,22,23,24,25,26},{0,10,18,26,32,37,42,47,52,56,60,64,68,71,74,77,80,82,84,86,88,90,92,94,96,98,100})</f>
        <v>0</v>
      </c>
      <c r="J26" s="5">
        <f t="shared" si="1"/>
        <v>-2</v>
      </c>
      <c r="K26" s="2">
        <f>LOOKUP(J26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2"/>
        <v>0</v>
      </c>
      <c r="M26" s="2"/>
      <c r="N26" s="3">
        <f t="shared" si="3"/>
        <v>0</v>
      </c>
      <c r="O26" s="1">
        <f t="shared" si="4"/>
        <v>0</v>
      </c>
      <c r="P26" s="2"/>
    </row>
    <row r="27" spans="1:16">
      <c r="A27" s="2">
        <f t="shared" si="0"/>
        <v>0</v>
      </c>
      <c r="B27" s="6"/>
      <c r="C27" s="7"/>
      <c r="D27" s="2"/>
      <c r="E27" s="2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7" s="2"/>
      <c r="I27" s="2">
        <f>LOOKUP(H27,{0,1,2,3,4,5,6,7,8,9,10,11,12,13,14,15,16,17,18,19,20,21,22,23,24,25,26},{0,10,18,26,32,37,42,47,52,56,60,64,68,71,74,77,80,82,84,86,88,90,92,94,96,98,100})</f>
        <v>0</v>
      </c>
      <c r="J27" s="5">
        <f t="shared" si="1"/>
        <v>-2</v>
      </c>
      <c r="K27" s="2">
        <f>LOOKUP(J27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2"/>
        <v>0</v>
      </c>
      <c r="M27" s="2"/>
      <c r="N27" s="3">
        <f t="shared" si="3"/>
        <v>0</v>
      </c>
      <c r="O27" s="1">
        <f t="shared" si="4"/>
        <v>0</v>
      </c>
      <c r="P27" s="2"/>
    </row>
    <row r="28" spans="1:16">
      <c r="A28" s="2">
        <f t="shared" ref="A28:A37" si="5">M28</f>
        <v>0</v>
      </c>
      <c r="B28" s="6"/>
      <c r="C28" s="7"/>
      <c r="D28" s="2"/>
      <c r="E28" s="2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8" s="2"/>
      <c r="I28" s="2">
        <f>LOOKUP(H28,{0,1,2,3,4,5,6,7,8,9,10,11,12,13,14,15,16,17,18,19,20,21,22,23,24,25,26},{0,10,18,26,32,37,42,47,52,56,60,64,68,71,74,77,80,82,84,86,88,90,92,94,96,98,100})</f>
        <v>0</v>
      </c>
      <c r="J28" s="5">
        <f t="shared" ref="J28:J37" si="6">P28-2</f>
        <v>-2</v>
      </c>
      <c r="K28" s="2">
        <f>LOOKUP(J28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ref="L28:L37" si="7">SUM(G28,I28,K28)</f>
        <v>0</v>
      </c>
      <c r="M28" s="2"/>
      <c r="N28" s="3">
        <f t="shared" ref="N28:N37" si="8">B28</f>
        <v>0</v>
      </c>
      <c r="O28" s="10">
        <f t="shared" ref="O28:O37" si="9">E28</f>
        <v>0</v>
      </c>
      <c r="P28" s="2"/>
    </row>
    <row r="29" spans="1:16">
      <c r="A29" s="2">
        <f t="shared" si="5"/>
        <v>0</v>
      </c>
      <c r="B29" s="6"/>
      <c r="C29" s="7"/>
      <c r="D29" s="2"/>
      <c r="E29" s="2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9" s="2"/>
      <c r="I29" s="2">
        <f>LOOKUP(H29,{0,1,2,3,4,5,6,7,8,9,10,11,12,13,14,15,16,17,18,19,20,21,22,23,24,25,26},{0,10,18,26,32,37,42,47,52,56,60,64,68,71,74,77,80,82,84,86,88,90,92,94,96,98,100})</f>
        <v>0</v>
      </c>
      <c r="J29" s="5">
        <f t="shared" si="6"/>
        <v>-2</v>
      </c>
      <c r="K29" s="2">
        <f>LOOKUP(J29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10">
        <f t="shared" si="9"/>
        <v>0</v>
      </c>
      <c r="P29" s="2"/>
    </row>
    <row r="30" spans="1:16">
      <c r="A30" s="2">
        <f t="shared" si="5"/>
        <v>0</v>
      </c>
      <c r="B30" s="6"/>
      <c r="C30" s="7"/>
      <c r="D30" s="2"/>
      <c r="E30" s="2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0" s="2"/>
      <c r="I30" s="2">
        <f>LOOKUP(H30,{0,1,2,3,4,5,6,7,8,9,10,11,12,13,14,15,16,17,18,19,20,21,22,23,24,25,26},{0,10,18,26,32,37,42,47,52,56,60,64,68,71,74,77,80,82,84,86,88,90,92,94,96,98,100})</f>
        <v>0</v>
      </c>
      <c r="J30" s="5">
        <f t="shared" si="6"/>
        <v>-2</v>
      </c>
      <c r="K30" s="2">
        <f>LOOKUP(J30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10">
        <f t="shared" si="9"/>
        <v>0</v>
      </c>
      <c r="P30" s="2"/>
    </row>
    <row r="31" spans="1:16">
      <c r="A31" s="2">
        <f t="shared" si="5"/>
        <v>0</v>
      </c>
      <c r="B31" s="6"/>
      <c r="C31" s="7"/>
      <c r="D31" s="2"/>
      <c r="E31" s="2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1" s="2"/>
      <c r="I31" s="2">
        <f>LOOKUP(H31,{0,1,2,3,4,5,6,7,8,9,10,11,12,13,14,15,16,17,18,19,20,21,22,23,24,25,26},{0,10,18,26,32,37,42,47,52,56,60,64,68,71,74,77,80,82,84,86,88,90,92,94,96,98,100})</f>
        <v>0</v>
      </c>
      <c r="J31" s="5">
        <f t="shared" si="6"/>
        <v>-2</v>
      </c>
      <c r="K31" s="2">
        <f>LOOKUP(J31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10">
        <f t="shared" si="9"/>
        <v>0</v>
      </c>
      <c r="P31" s="2"/>
    </row>
    <row r="32" spans="1:16">
      <c r="A32" s="2">
        <f t="shared" si="5"/>
        <v>0</v>
      </c>
      <c r="B32" s="6"/>
      <c r="C32" s="7"/>
      <c r="D32" s="2"/>
      <c r="E32" s="2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2" s="2"/>
      <c r="I32" s="2">
        <f>LOOKUP(H32,{0,1,2,3,4,5,6,7,8,9,10,11,12,13,14,15,16,17,18,19,20,21,22,23,24,25,26},{0,10,18,26,32,37,42,47,52,56,60,64,68,71,74,77,80,82,84,86,88,90,92,94,96,98,100})</f>
        <v>0</v>
      </c>
      <c r="J32" s="5">
        <f t="shared" si="6"/>
        <v>-2</v>
      </c>
      <c r="K32" s="2">
        <f>LOOKUP(J32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10">
        <f t="shared" si="9"/>
        <v>0</v>
      </c>
      <c r="P32" s="2"/>
    </row>
    <row r="33" spans="1:16">
      <c r="A33" s="2">
        <f t="shared" si="5"/>
        <v>0</v>
      </c>
      <c r="B33" s="6"/>
      <c r="C33" s="7"/>
      <c r="D33" s="2"/>
      <c r="E33" s="2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3" s="2"/>
      <c r="I33" s="2">
        <f>LOOKUP(H33,{0,1,2,3,4,5,6,7,8,9,10,11,12,13,14,15,16,17,18,19,20,21,22,23,24,25,26},{0,10,18,26,32,37,42,47,52,56,60,64,68,71,74,77,80,82,84,86,88,90,92,94,96,98,100})</f>
        <v>0</v>
      </c>
      <c r="J33" s="5">
        <f t="shared" si="6"/>
        <v>-2</v>
      </c>
      <c r="K33" s="2">
        <f>LOOKUP(J33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10">
        <f t="shared" si="9"/>
        <v>0</v>
      </c>
      <c r="P33" s="2"/>
    </row>
    <row r="34" spans="1:16">
      <c r="A34" s="2">
        <f t="shared" si="5"/>
        <v>0</v>
      </c>
      <c r="B34" s="6"/>
      <c r="C34" s="7"/>
      <c r="D34" s="2"/>
      <c r="E34" s="2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4" s="2"/>
      <c r="I34" s="2">
        <f>LOOKUP(H34,{0,1,2,3,4,5,6,7,8,9,10,11,12,13,14,15,16,17,18,19,20,21,22,23,24,25,26},{0,10,18,26,32,37,42,47,52,56,60,64,68,71,74,77,80,82,84,86,88,90,92,94,96,98,100})</f>
        <v>0</v>
      </c>
      <c r="J34" s="5">
        <f t="shared" si="6"/>
        <v>-2</v>
      </c>
      <c r="K34" s="2">
        <f>LOOKUP(J34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10">
        <f t="shared" si="9"/>
        <v>0</v>
      </c>
      <c r="P34" s="2"/>
    </row>
    <row r="35" spans="1:16">
      <c r="A35" s="2">
        <f t="shared" si="5"/>
        <v>0</v>
      </c>
      <c r="B35" s="6"/>
      <c r="C35" s="7"/>
      <c r="D35" s="2"/>
      <c r="E35" s="2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5" s="2"/>
      <c r="I35" s="2">
        <f>LOOKUP(H35,{0,1,2,3,4,5,6,7,8,9,10,11,12,13,14,15,16,17,18,19,20,21,22,23,24,25,26},{0,10,18,26,32,37,42,47,52,56,60,64,68,71,74,77,80,82,84,86,88,90,92,94,96,98,100})</f>
        <v>0</v>
      </c>
      <c r="J35" s="5">
        <f t="shared" si="6"/>
        <v>-2</v>
      </c>
      <c r="K35" s="2">
        <f>LOOKUP(J35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10">
        <f t="shared" si="9"/>
        <v>0</v>
      </c>
      <c r="P35" s="2"/>
    </row>
    <row r="36" spans="1:16">
      <c r="A36" s="2">
        <f t="shared" si="5"/>
        <v>0</v>
      </c>
      <c r="B36" s="6"/>
      <c r="C36" s="7"/>
      <c r="D36" s="2"/>
      <c r="E36" s="2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6" s="2"/>
      <c r="I36" s="2">
        <f>LOOKUP(H36,{0,1,2,3,4,5,6,7,8,9,10,11,12,13,14,15,16,17,18,19,20,21,22,23,24,25,26},{0,10,18,26,32,37,42,47,52,56,60,64,68,71,74,77,80,82,84,86,88,90,92,94,96,98,100})</f>
        <v>0</v>
      </c>
      <c r="J36" s="5">
        <f t="shared" si="6"/>
        <v>-2</v>
      </c>
      <c r="K36" s="2">
        <f>LOOKUP(J36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10">
        <f t="shared" si="9"/>
        <v>0</v>
      </c>
      <c r="P36" s="2"/>
    </row>
    <row r="37" spans="1:16">
      <c r="A37" s="2">
        <f t="shared" si="5"/>
        <v>0</v>
      </c>
      <c r="B37" s="6"/>
      <c r="C37" s="7"/>
      <c r="D37" s="2"/>
      <c r="E37" s="2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7" s="2"/>
      <c r="I37" s="2">
        <f>LOOKUP(H37,{0,1,2,3,4,5,6,7,8,9,10,11,12,13,14,15,16,17,18,19,20,21,22,23,24,25,26},{0,10,18,26,32,37,42,47,52,56,60,64,68,71,74,77,80,82,84,86,88,90,92,94,96,98,100})</f>
        <v>0</v>
      </c>
      <c r="J37" s="5">
        <f t="shared" si="6"/>
        <v>-2</v>
      </c>
      <c r="K37" s="2">
        <f>LOOKUP(J37,{-2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10">
        <f t="shared" si="9"/>
        <v>0</v>
      </c>
      <c r="P37" s="2"/>
    </row>
  </sheetData>
  <autoFilter ref="L1:L27"/>
  <sortState ref="A4:P14">
    <sortCondition descending="1" ref="L4:L14"/>
  </sortState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  <ignoredErrors>
    <ignoredError sqref="L1:L3 L38:L1048576 L15:L2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M10"/>
    </sheetView>
  </sheetViews>
  <sheetFormatPr defaultRowHeight="15"/>
  <cols>
    <col min="1" max="1" width="4.5703125" customWidth="1"/>
    <col min="2" max="2" width="27.7109375" customWidth="1"/>
    <col min="3" max="3" width="8.42578125" customWidth="1"/>
    <col min="5" max="5" width="9.140625" customWidth="1"/>
    <col min="14" max="14" width="31.5703125" customWidth="1"/>
    <col min="15" max="15" width="7.570312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7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>M4</f>
        <v>1</v>
      </c>
      <c r="B4" s="3" t="s">
        <v>46</v>
      </c>
      <c r="C4" s="4">
        <v>11</v>
      </c>
      <c r="D4" s="1" t="s">
        <v>27</v>
      </c>
      <c r="E4" s="1">
        <v>525</v>
      </c>
      <c r="F4" s="2">
        <v>31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62</v>
      </c>
      <c r="H4" s="2">
        <v>40</v>
      </c>
      <c r="I4" s="2">
        <f>LOOKUP(H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90</v>
      </c>
      <c r="J4" s="5">
        <f>P4-4</f>
        <v>4.3499999999999996</v>
      </c>
      <c r="K4" s="2">
        <f>LOOKUP(J4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85</v>
      </c>
      <c r="L4" s="2">
        <f>SUM(G4,I4,K4)</f>
        <v>237</v>
      </c>
      <c r="M4" s="2">
        <v>1</v>
      </c>
      <c r="N4" s="3" t="str">
        <f>B4</f>
        <v>Чуйко Кристина</v>
      </c>
      <c r="O4" s="1">
        <f>E4</f>
        <v>525</v>
      </c>
      <c r="P4" s="2">
        <v>8.35</v>
      </c>
    </row>
    <row r="5" spans="1:16">
      <c r="A5" s="2">
        <f>M5</f>
        <v>2</v>
      </c>
      <c r="B5" s="6" t="s">
        <v>45</v>
      </c>
      <c r="C5" s="7">
        <v>11</v>
      </c>
      <c r="D5" s="2" t="s">
        <v>27</v>
      </c>
      <c r="E5" s="2">
        <v>516</v>
      </c>
      <c r="F5" s="2">
        <v>25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50</v>
      </c>
      <c r="H5" s="2">
        <v>40</v>
      </c>
      <c r="I5" s="2">
        <f>LOOKUP(H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90</v>
      </c>
      <c r="J5" s="5">
        <f>P5-4</f>
        <v>5.2100000000000009</v>
      </c>
      <c r="K5" s="2">
        <f>LOOKUP(J5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70</v>
      </c>
      <c r="L5" s="2">
        <f>SUM(G5,I5,K5)</f>
        <v>210</v>
      </c>
      <c r="M5" s="2">
        <v>2</v>
      </c>
      <c r="N5" s="3" t="str">
        <f>B5</f>
        <v>Шемякина Анастасия</v>
      </c>
      <c r="O5" s="1">
        <f>E5</f>
        <v>516</v>
      </c>
      <c r="P5" s="2">
        <v>9.2100000000000009</v>
      </c>
    </row>
    <row r="6" spans="1:16">
      <c r="A6" s="2">
        <f>M6</f>
        <v>3</v>
      </c>
      <c r="B6" s="6" t="s">
        <v>43</v>
      </c>
      <c r="C6" s="7">
        <v>11</v>
      </c>
      <c r="D6" s="2" t="s">
        <v>27</v>
      </c>
      <c r="E6" s="2">
        <v>519</v>
      </c>
      <c r="F6" s="2">
        <v>6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12</v>
      </c>
      <c r="H6" s="2">
        <v>41</v>
      </c>
      <c r="I6" s="2">
        <f>LOOKUP(H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90</v>
      </c>
      <c r="J6" s="5">
        <f>P6-4</f>
        <v>4.5299999999999994</v>
      </c>
      <c r="K6" s="2">
        <f>LOOKUP(J6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80</v>
      </c>
      <c r="L6" s="2">
        <f>SUM(G6,I6,K6)</f>
        <v>182</v>
      </c>
      <c r="M6" s="2">
        <v>3</v>
      </c>
      <c r="N6" s="3" t="str">
        <f>B6</f>
        <v>Мелехина Анна</v>
      </c>
      <c r="O6" s="1">
        <f>E6</f>
        <v>519</v>
      </c>
      <c r="P6" s="2">
        <v>8.5299999999999994</v>
      </c>
    </row>
    <row r="7" spans="1:16">
      <c r="A7" s="2">
        <f>M7</f>
        <v>4</v>
      </c>
      <c r="B7" s="3" t="s">
        <v>40</v>
      </c>
      <c r="C7" s="4">
        <v>11</v>
      </c>
      <c r="D7" s="11"/>
      <c r="E7" s="11">
        <v>106</v>
      </c>
      <c r="F7" s="2">
        <v>11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22</v>
      </c>
      <c r="H7" s="2">
        <v>24</v>
      </c>
      <c r="I7" s="2">
        <f>LOOKUP(H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74</v>
      </c>
      <c r="J7" s="5">
        <f>P7-4</f>
        <v>7.0299999999999994</v>
      </c>
      <c r="K7" s="2">
        <f>LOOKUP(J7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36</v>
      </c>
      <c r="L7" s="2">
        <f>SUM(G7,I7,K7)</f>
        <v>132</v>
      </c>
      <c r="M7" s="2">
        <v>4</v>
      </c>
      <c r="N7" s="3" t="str">
        <f>B7</f>
        <v>Мезенцева Виктория</v>
      </c>
      <c r="O7" s="1">
        <f>E7</f>
        <v>106</v>
      </c>
      <c r="P7" s="11">
        <v>11.03</v>
      </c>
    </row>
    <row r="8" spans="1:16">
      <c r="A8" s="2">
        <f>M8</f>
        <v>5</v>
      </c>
      <c r="B8" s="6" t="s">
        <v>41</v>
      </c>
      <c r="C8" s="7">
        <v>11</v>
      </c>
      <c r="D8" s="2"/>
      <c r="E8" s="2">
        <v>102</v>
      </c>
      <c r="F8" s="2">
        <v>9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18</v>
      </c>
      <c r="H8" s="2">
        <v>30</v>
      </c>
      <c r="I8" s="2">
        <f>LOOKUP(H8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80</v>
      </c>
      <c r="J8" s="5">
        <f>P8-4</f>
        <v>7.1300000000000008</v>
      </c>
      <c r="K8" s="2">
        <f>LOOKUP(J8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33</v>
      </c>
      <c r="L8" s="2">
        <f>SUM(G8,I8,K8)</f>
        <v>131</v>
      </c>
      <c r="M8" s="2">
        <v>5</v>
      </c>
      <c r="N8" s="3" t="str">
        <f>B8</f>
        <v>Парфенова Софья</v>
      </c>
      <c r="O8" s="1">
        <f>E8</f>
        <v>102</v>
      </c>
      <c r="P8" s="2">
        <v>11.13</v>
      </c>
    </row>
    <row r="9" spans="1:16">
      <c r="A9" s="2">
        <f>M9</f>
        <v>6</v>
      </c>
      <c r="B9" s="6" t="s">
        <v>44</v>
      </c>
      <c r="C9" s="7">
        <v>11</v>
      </c>
      <c r="D9" s="2"/>
      <c r="E9" s="2">
        <v>113</v>
      </c>
      <c r="F9" s="2">
        <v>9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18</v>
      </c>
      <c r="H9" s="2">
        <v>16</v>
      </c>
      <c r="I9" s="2">
        <f>LOOKUP(H9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58</v>
      </c>
      <c r="J9" s="5">
        <f>P9-6</f>
        <v>6.4499999999999993</v>
      </c>
      <c r="K9" s="2">
        <f>LOOKUP(J9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42</v>
      </c>
      <c r="L9" s="2">
        <f>SUM(G9,I9,K9)</f>
        <v>118</v>
      </c>
      <c r="M9" s="2">
        <v>6</v>
      </c>
      <c r="N9" s="3" t="str">
        <f>B9</f>
        <v>Карелина Алена</v>
      </c>
      <c r="O9" s="1">
        <f>E9</f>
        <v>113</v>
      </c>
      <c r="P9" s="2">
        <v>12.45</v>
      </c>
    </row>
    <row r="10" spans="1:16">
      <c r="A10" s="2">
        <f>M10</f>
        <v>7</v>
      </c>
      <c r="B10" s="6" t="s">
        <v>42</v>
      </c>
      <c r="C10" s="7">
        <v>10</v>
      </c>
      <c r="D10" s="2"/>
      <c r="E10" s="2">
        <v>118</v>
      </c>
      <c r="F10" s="2">
        <v>9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18</v>
      </c>
      <c r="H10" s="2">
        <v>20</v>
      </c>
      <c r="I10" s="2">
        <f>LOOKUP(H10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66</v>
      </c>
      <c r="J10" s="5">
        <f>P10-6</f>
        <v>7.5399999999999991</v>
      </c>
      <c r="K10" s="2">
        <f>LOOKUP(J10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22</v>
      </c>
      <c r="L10" s="2">
        <f>SUM(G10,I10,K10)</f>
        <v>106</v>
      </c>
      <c r="M10" s="2">
        <v>7</v>
      </c>
      <c r="N10" s="3" t="str">
        <f>B10</f>
        <v>Швецова Юлия</v>
      </c>
      <c r="O10" s="1">
        <f>E10</f>
        <v>118</v>
      </c>
      <c r="P10" s="2">
        <v>13.54</v>
      </c>
    </row>
    <row r="11" spans="1:16">
      <c r="A11" s="2">
        <f t="shared" ref="A4:A26" si="0">M11</f>
        <v>0</v>
      </c>
      <c r="B11" s="6"/>
      <c r="C11" s="7"/>
      <c r="D11" s="2"/>
      <c r="E11" s="2"/>
      <c r="F11" s="2"/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1" s="2"/>
      <c r="I11" s="2">
        <f>LOOKUP(H11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1" s="5">
        <f t="shared" ref="J4:J26" si="1">P11-4</f>
        <v>-4</v>
      </c>
      <c r="K11" s="2">
        <f>LOOKUP(J11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1" s="2">
        <f t="shared" ref="L4:L26" si="2">SUM(G11,I11,K11)</f>
        <v>0</v>
      </c>
      <c r="M11" s="2"/>
      <c r="N11" s="3">
        <f t="shared" ref="N4:N26" si="3">B11</f>
        <v>0</v>
      </c>
      <c r="O11" s="1">
        <f t="shared" ref="O5:O26" si="4">E11</f>
        <v>0</v>
      </c>
      <c r="P11" s="2"/>
    </row>
    <row r="12" spans="1:16">
      <c r="A12" s="2">
        <f t="shared" si="0"/>
        <v>0</v>
      </c>
      <c r="B12" s="6"/>
      <c r="C12" s="7"/>
      <c r="D12" s="2"/>
      <c r="E12" s="2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2" s="5">
        <f t="shared" si="1"/>
        <v>-4</v>
      </c>
      <c r="K12" s="2">
        <f>LOOKUP(J12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si="2"/>
        <v>0</v>
      </c>
      <c r="M12" s="2"/>
      <c r="N12" s="3">
        <f t="shared" si="3"/>
        <v>0</v>
      </c>
      <c r="O12" s="1">
        <f t="shared" si="4"/>
        <v>0</v>
      </c>
      <c r="P12" s="2"/>
    </row>
    <row r="13" spans="1:16">
      <c r="A13" s="2">
        <f t="shared" si="0"/>
        <v>0</v>
      </c>
      <c r="B13" s="6"/>
      <c r="C13" s="7"/>
      <c r="D13" s="2"/>
      <c r="E13" s="2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3" s="5">
        <f t="shared" si="1"/>
        <v>-4</v>
      </c>
      <c r="K13" s="2">
        <f>LOOKUP(J13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2"/>
        <v>0</v>
      </c>
      <c r="M13" s="2"/>
      <c r="N13" s="3">
        <f t="shared" si="3"/>
        <v>0</v>
      </c>
      <c r="O13" s="1">
        <f t="shared" si="4"/>
        <v>0</v>
      </c>
      <c r="P13" s="2"/>
    </row>
    <row r="14" spans="1:16">
      <c r="A14" s="2">
        <f t="shared" si="0"/>
        <v>0</v>
      </c>
      <c r="B14" s="6"/>
      <c r="C14" s="7"/>
      <c r="D14" s="2"/>
      <c r="E14" s="2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4" s="5">
        <f t="shared" si="1"/>
        <v>-4</v>
      </c>
      <c r="K14" s="2">
        <f>LOOKUP(J14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2"/>
        <v>0</v>
      </c>
      <c r="M14" s="2"/>
      <c r="N14" s="3">
        <f t="shared" si="3"/>
        <v>0</v>
      </c>
      <c r="O14" s="1">
        <f t="shared" si="4"/>
        <v>0</v>
      </c>
      <c r="P14" s="2"/>
    </row>
    <row r="15" spans="1:16">
      <c r="A15" s="2">
        <f t="shared" si="0"/>
        <v>0</v>
      </c>
      <c r="B15" s="6"/>
      <c r="C15" s="7"/>
      <c r="D15" s="2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5" s="5">
        <f t="shared" si="1"/>
        <v>-4</v>
      </c>
      <c r="K15" s="2">
        <f>LOOKUP(J15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2"/>
        <v>0</v>
      </c>
      <c r="M15" s="2"/>
      <c r="N15" s="3">
        <f t="shared" si="3"/>
        <v>0</v>
      </c>
      <c r="O15" s="1">
        <f t="shared" si="4"/>
        <v>0</v>
      </c>
      <c r="P15" s="2"/>
    </row>
    <row r="16" spans="1:16">
      <c r="A16" s="2">
        <f t="shared" si="0"/>
        <v>0</v>
      </c>
      <c r="B16" s="3"/>
      <c r="C16" s="4"/>
      <c r="D16" s="1"/>
      <c r="E16" s="1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6" s="5">
        <f t="shared" si="1"/>
        <v>-4</v>
      </c>
      <c r="K16" s="2">
        <f>LOOKUP(J16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2"/>
        <v>0</v>
      </c>
      <c r="M16" s="2"/>
      <c r="N16" s="3">
        <f t="shared" si="3"/>
        <v>0</v>
      </c>
      <c r="O16" s="1">
        <f t="shared" si="4"/>
        <v>0</v>
      </c>
      <c r="P16" s="2"/>
    </row>
    <row r="17" spans="1:16">
      <c r="A17" s="2">
        <f t="shared" si="0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7" s="5">
        <f t="shared" si="1"/>
        <v>-4</v>
      </c>
      <c r="K17" s="2">
        <f>LOOKUP(J17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2"/>
        <v>0</v>
      </c>
      <c r="M17" s="2"/>
      <c r="N17" s="3">
        <f t="shared" si="3"/>
        <v>0</v>
      </c>
      <c r="O17" s="1">
        <f t="shared" si="4"/>
        <v>0</v>
      </c>
      <c r="P17" s="2"/>
    </row>
    <row r="18" spans="1:16">
      <c r="A18" s="2">
        <f t="shared" si="0"/>
        <v>0</v>
      </c>
      <c r="B18" s="6"/>
      <c r="C18" s="7"/>
      <c r="D18" s="2"/>
      <c r="E18" s="2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8" s="5">
        <f t="shared" si="1"/>
        <v>-4</v>
      </c>
      <c r="K18" s="2">
        <f>LOOKUP(J18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2"/>
        <v>0</v>
      </c>
      <c r="M18" s="2"/>
      <c r="N18" s="3">
        <f t="shared" si="3"/>
        <v>0</v>
      </c>
      <c r="O18" s="1">
        <f t="shared" si="4"/>
        <v>0</v>
      </c>
      <c r="P18" s="1"/>
    </row>
    <row r="19" spans="1:16">
      <c r="A19" s="2">
        <f t="shared" si="0"/>
        <v>0</v>
      </c>
      <c r="B19" s="6"/>
      <c r="C19" s="7"/>
      <c r="D19" s="2"/>
      <c r="E19" s="2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19" s="5">
        <f t="shared" si="1"/>
        <v>-4</v>
      </c>
      <c r="K19" s="2">
        <f>LOOKUP(J19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2"/>
        <v>0</v>
      </c>
      <c r="M19" s="2"/>
      <c r="N19" s="3">
        <f t="shared" si="3"/>
        <v>0</v>
      </c>
      <c r="O19" s="1">
        <f t="shared" si="4"/>
        <v>0</v>
      </c>
      <c r="P19" s="2"/>
    </row>
    <row r="20" spans="1:16">
      <c r="A20" s="2">
        <f t="shared" si="0"/>
        <v>0</v>
      </c>
      <c r="B20" s="6"/>
      <c r="C20" s="7"/>
      <c r="D20" s="2"/>
      <c r="E20" s="2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0" s="5">
        <f t="shared" si="1"/>
        <v>-4</v>
      </c>
      <c r="K20" s="2">
        <f>LOOKUP(J20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2"/>
        <v>0</v>
      </c>
      <c r="M20" s="2"/>
      <c r="N20" s="3">
        <f t="shared" si="3"/>
        <v>0</v>
      </c>
      <c r="O20" s="1">
        <f t="shared" si="4"/>
        <v>0</v>
      </c>
      <c r="P20" s="2"/>
    </row>
    <row r="21" spans="1:16">
      <c r="A21" s="2">
        <f t="shared" si="0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1" s="5">
        <f t="shared" si="1"/>
        <v>-4</v>
      </c>
      <c r="K21" s="2">
        <f>LOOKUP(J21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2"/>
        <v>0</v>
      </c>
      <c r="M21" s="2"/>
      <c r="N21" s="3">
        <f t="shared" si="3"/>
        <v>0</v>
      </c>
      <c r="O21" s="1">
        <f t="shared" si="4"/>
        <v>0</v>
      </c>
      <c r="P21" s="2"/>
    </row>
    <row r="22" spans="1:16">
      <c r="A22" s="2">
        <f t="shared" si="0"/>
        <v>0</v>
      </c>
      <c r="B22" s="3"/>
      <c r="C22" s="4"/>
      <c r="D22" s="1"/>
      <c r="E22" s="1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2" s="5">
        <f t="shared" si="1"/>
        <v>-4</v>
      </c>
      <c r="K22" s="2">
        <f>LOOKUP(J22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2"/>
        <v>0</v>
      </c>
      <c r="M22" s="2"/>
      <c r="N22" s="3">
        <f t="shared" si="3"/>
        <v>0</v>
      </c>
      <c r="O22" s="1">
        <f t="shared" si="4"/>
        <v>0</v>
      </c>
      <c r="P22" s="2"/>
    </row>
    <row r="23" spans="1:16">
      <c r="A23" s="2">
        <f t="shared" si="0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3" s="5">
        <f t="shared" si="1"/>
        <v>-4</v>
      </c>
      <c r="K23" s="2">
        <f>LOOKUP(J23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2"/>
        <v>0</v>
      </c>
      <c r="M23" s="2"/>
      <c r="N23" s="3">
        <f t="shared" si="3"/>
        <v>0</v>
      </c>
      <c r="O23" s="1">
        <f t="shared" si="4"/>
        <v>0</v>
      </c>
      <c r="P23" s="2"/>
    </row>
    <row r="24" spans="1:16">
      <c r="A24" s="2">
        <f t="shared" si="0"/>
        <v>0</v>
      </c>
      <c r="B24" s="6"/>
      <c r="C24" s="7"/>
      <c r="D24" s="2"/>
      <c r="E24" s="2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4" s="5">
        <f t="shared" si="1"/>
        <v>-4</v>
      </c>
      <c r="K24" s="2">
        <f>LOOKUP(J24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2"/>
        <v>0</v>
      </c>
      <c r="M24" s="2"/>
      <c r="N24" s="3">
        <f t="shared" si="3"/>
        <v>0</v>
      </c>
      <c r="O24" s="1">
        <f t="shared" si="4"/>
        <v>0</v>
      </c>
      <c r="P24" s="2"/>
    </row>
    <row r="25" spans="1:16">
      <c r="A25" s="2">
        <f t="shared" si="0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5" s="5">
        <f t="shared" si="1"/>
        <v>-4</v>
      </c>
      <c r="K25" s="2">
        <f>LOOKUP(J25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2"/>
        <v>0</v>
      </c>
      <c r="M25" s="2"/>
      <c r="N25" s="3">
        <f t="shared" si="3"/>
        <v>0</v>
      </c>
      <c r="O25" s="1">
        <f t="shared" si="4"/>
        <v>0</v>
      </c>
      <c r="P25" s="2"/>
    </row>
    <row r="26" spans="1:16">
      <c r="A26" s="2">
        <f t="shared" si="0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6" s="5">
        <f t="shared" si="1"/>
        <v>-4</v>
      </c>
      <c r="K26" s="2">
        <f>LOOKUP(J26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2"/>
        <v>0</v>
      </c>
      <c r="M26" s="2"/>
      <c r="N26" s="3">
        <f t="shared" si="3"/>
        <v>0</v>
      </c>
      <c r="O26" s="1">
        <f t="shared" si="4"/>
        <v>0</v>
      </c>
      <c r="P26" s="2"/>
    </row>
    <row r="27" spans="1:16">
      <c r="A27" s="2">
        <f t="shared" ref="A27:A37" si="5">M27</f>
        <v>0</v>
      </c>
      <c r="B27" s="6"/>
      <c r="C27" s="7"/>
      <c r="D27" s="2"/>
      <c r="E27" s="2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7" s="2"/>
      <c r="I27" s="2">
        <f>LOOKUP(H27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7" s="5">
        <f t="shared" ref="J27:J37" si="6">P27-4</f>
        <v>-4</v>
      </c>
      <c r="K27" s="2">
        <f>LOOKUP(J27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ref="L27:L37" si="7">SUM(G27,I27,K27)</f>
        <v>0</v>
      </c>
      <c r="M27" s="2"/>
      <c r="N27" s="3">
        <f t="shared" ref="N27:N37" si="8">B27</f>
        <v>0</v>
      </c>
      <c r="O27" s="10">
        <f t="shared" ref="O27:O37" si="9">E27</f>
        <v>0</v>
      </c>
      <c r="P27" s="2"/>
    </row>
    <row r="28" spans="1:16">
      <c r="A28" s="2">
        <f t="shared" si="5"/>
        <v>0</v>
      </c>
      <c r="B28" s="6"/>
      <c r="C28" s="7"/>
      <c r="D28" s="2"/>
      <c r="E28" s="2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8" s="2"/>
      <c r="I28" s="2">
        <f>LOOKUP(H28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8" s="5">
        <f t="shared" si="6"/>
        <v>-4</v>
      </c>
      <c r="K28" s="2">
        <f>LOOKUP(J28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si="7"/>
        <v>0</v>
      </c>
      <c r="M28" s="2"/>
      <c r="N28" s="3">
        <f t="shared" si="8"/>
        <v>0</v>
      </c>
      <c r="O28" s="10">
        <f t="shared" si="9"/>
        <v>0</v>
      </c>
      <c r="P28" s="2"/>
    </row>
    <row r="29" spans="1:16">
      <c r="A29" s="2">
        <f t="shared" si="5"/>
        <v>0</v>
      </c>
      <c r="B29" s="6"/>
      <c r="C29" s="7"/>
      <c r="D29" s="2"/>
      <c r="E29" s="2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9" s="2"/>
      <c r="I29" s="2">
        <f>LOOKUP(H29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29" s="5">
        <f t="shared" si="6"/>
        <v>-4</v>
      </c>
      <c r="K29" s="2">
        <f>LOOKUP(J29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10">
        <f t="shared" si="9"/>
        <v>0</v>
      </c>
      <c r="P29" s="2"/>
    </row>
    <row r="30" spans="1:16">
      <c r="A30" s="2">
        <f t="shared" si="5"/>
        <v>0</v>
      </c>
      <c r="B30" s="6"/>
      <c r="C30" s="7"/>
      <c r="D30" s="2"/>
      <c r="E30" s="2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0" s="2"/>
      <c r="I30" s="2">
        <f>LOOKUP(H30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30" s="5">
        <f t="shared" si="6"/>
        <v>-4</v>
      </c>
      <c r="K30" s="2">
        <f>LOOKUP(J30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10">
        <f t="shared" si="9"/>
        <v>0</v>
      </c>
      <c r="P30" s="2"/>
    </row>
    <row r="31" spans="1:16">
      <c r="A31" s="2">
        <f t="shared" si="5"/>
        <v>0</v>
      </c>
      <c r="B31" s="6"/>
      <c r="C31" s="7"/>
      <c r="D31" s="2"/>
      <c r="E31" s="2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1" s="2"/>
      <c r="I31" s="2">
        <f>LOOKUP(H31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31" s="5">
        <f t="shared" si="6"/>
        <v>-4</v>
      </c>
      <c r="K31" s="2">
        <f>LOOKUP(J31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10">
        <f t="shared" si="9"/>
        <v>0</v>
      </c>
      <c r="P31" s="2"/>
    </row>
    <row r="32" spans="1:16">
      <c r="A32" s="2">
        <f t="shared" si="5"/>
        <v>0</v>
      </c>
      <c r="B32" s="6"/>
      <c r="C32" s="7"/>
      <c r="D32" s="2"/>
      <c r="E32" s="2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2" s="2"/>
      <c r="I32" s="2">
        <f>LOOKUP(H32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32" s="5">
        <f t="shared" si="6"/>
        <v>-4</v>
      </c>
      <c r="K32" s="2">
        <f>LOOKUP(J32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10">
        <f t="shared" si="9"/>
        <v>0</v>
      </c>
      <c r="P32" s="2"/>
    </row>
    <row r="33" spans="1:16">
      <c r="A33" s="2">
        <f t="shared" si="5"/>
        <v>0</v>
      </c>
      <c r="B33" s="6"/>
      <c r="C33" s="7"/>
      <c r="D33" s="2"/>
      <c r="E33" s="2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3" s="2"/>
      <c r="I33" s="2">
        <f>LOOKUP(H33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33" s="5">
        <f t="shared" si="6"/>
        <v>-4</v>
      </c>
      <c r="K33" s="2">
        <f>LOOKUP(J33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10">
        <f t="shared" si="9"/>
        <v>0</v>
      </c>
      <c r="P33" s="2"/>
    </row>
    <row r="34" spans="1:16">
      <c r="A34" s="2">
        <f t="shared" si="5"/>
        <v>0</v>
      </c>
      <c r="B34" s="6"/>
      <c r="C34" s="7"/>
      <c r="D34" s="2"/>
      <c r="E34" s="2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4" s="2"/>
      <c r="I34" s="2">
        <f>LOOKUP(H34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34" s="5">
        <f t="shared" si="6"/>
        <v>-4</v>
      </c>
      <c r="K34" s="2">
        <f>LOOKUP(J34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10">
        <f t="shared" si="9"/>
        <v>0</v>
      </c>
      <c r="P34" s="2"/>
    </row>
    <row r="35" spans="1:16">
      <c r="A35" s="2">
        <f t="shared" si="5"/>
        <v>0</v>
      </c>
      <c r="B35" s="6"/>
      <c r="C35" s="7"/>
      <c r="D35" s="2"/>
      <c r="E35" s="2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5" s="2"/>
      <c r="I35" s="2">
        <f>LOOKUP(H35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35" s="5">
        <f t="shared" si="6"/>
        <v>-4</v>
      </c>
      <c r="K35" s="2">
        <f>LOOKUP(J35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10">
        <f t="shared" si="9"/>
        <v>0</v>
      </c>
      <c r="P35" s="2"/>
    </row>
    <row r="36" spans="1:16">
      <c r="A36" s="2">
        <f t="shared" si="5"/>
        <v>0</v>
      </c>
      <c r="B36" s="6"/>
      <c r="C36" s="7"/>
      <c r="D36" s="2"/>
      <c r="E36" s="2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6" s="2"/>
      <c r="I36" s="2">
        <f>LOOKUP(H36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36" s="5">
        <f t="shared" si="6"/>
        <v>-4</v>
      </c>
      <c r="K36" s="2">
        <f>LOOKUP(J36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10">
        <f t="shared" si="9"/>
        <v>0</v>
      </c>
      <c r="P36" s="2"/>
    </row>
    <row r="37" spans="1:16">
      <c r="A37" s="2">
        <f t="shared" si="5"/>
        <v>0</v>
      </c>
      <c r="B37" s="6"/>
      <c r="C37" s="7"/>
      <c r="D37" s="2"/>
      <c r="E37" s="2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7" s="2"/>
      <c r="I37" s="2">
        <f>LOOKUP(H37,{0,1,2,3,4,5,6,7,8,9,10,11,12,13,14,15,16,17,18,19,20,21,22,23,24,25,26,27,28,29,30,31,32,33,34,35,36,37,38,39,40,42,44,46,48,50,52,54,56,58,60},{0,7,13,19,25,30,34,37,40,43,46,48,50,52,54,56,58,60,62,64,66,68,70,72,74,75,76,77,78,79,80,81,82,83,84,85,86,87,88,89,90,91,92,93,94,95,96,97,98,99,100})</f>
        <v>0</v>
      </c>
      <c r="J37" s="5">
        <f t="shared" si="6"/>
        <v>-4</v>
      </c>
      <c r="K37" s="2">
        <f>LOOKUP(J37,{-4,1,3.5,3.53,3.56,3.59,4.02,4.05,4.08,4.11,4.14,4.17,4.2,4.23,4.26,4.29,4.32,4.35,4.38,4.41,4.44,4.47,4.5,4.53,4.56,4.59,5.02,5.05,5.08,5.11,5.14,5.17,5.2,5.23,5.26,5.29,5.32,5.35,5.38,5.41,5.44,5.47,5.5,5.53,5.56,5.59,6.02,6.05,6.08,6.11,6.14,6.17,6.2,6.23,6.26,6.29,6.32,6.35,6.38,6.41,6.44,6.47,6.5,6.53,6.56,6.59,7.02,7.05,7.08,7.11,7.14,7.17,7.2,7.24,7.28,7.32,7.36,7.4,7.44,7.48,7.52,7.56,8,8.05,8.1,8.15,8.2,8.26,8.32,8.38,8.44,8.52,9,9.1,9.2,9.35,9.5,10.1,10.35,11,11.3,12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10">
        <f t="shared" si="9"/>
        <v>0</v>
      </c>
      <c r="P37" s="2"/>
    </row>
  </sheetData>
  <autoFilter ref="L1:L27"/>
  <sortState ref="A4:P10">
    <sortCondition descending="1" ref="L4:L10"/>
  </sortState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M16"/>
    </sheetView>
  </sheetViews>
  <sheetFormatPr defaultRowHeight="15"/>
  <cols>
    <col min="1" max="1" width="4.42578125" customWidth="1"/>
    <col min="2" max="2" width="29" customWidth="1"/>
    <col min="5" max="5" width="8.140625" customWidth="1"/>
    <col min="14" max="14" width="30.42578125" customWidth="1"/>
    <col min="15" max="15" width="9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7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>M4</f>
        <v>1</v>
      </c>
      <c r="B4" s="3" t="s">
        <v>33</v>
      </c>
      <c r="C4" s="4">
        <v>11</v>
      </c>
      <c r="D4" s="11" t="s">
        <v>27</v>
      </c>
      <c r="E4" s="1">
        <v>55</v>
      </c>
      <c r="F4" s="2">
        <v>34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68</v>
      </c>
      <c r="H4" s="2">
        <v>15</v>
      </c>
      <c r="I4" s="2">
        <f>LOOKUP(H4,{0,1,2,3,4,5,6,7,8,9,10,11,12,13,14,15,16,17,18,19,20,21,22,23,24,25,26},{0,10,18,26,32,37,42,47,52,56,60,64,68,71,74,77,80,82,84,86,88,90,92,94,96,98,100})</f>
        <v>77</v>
      </c>
      <c r="J4" s="5">
        <f>P4-6</f>
        <v>4.5399999999999991</v>
      </c>
      <c r="K4" s="2">
        <f>LOOKUP(J4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73</v>
      </c>
      <c r="L4" s="2">
        <f>SUM(G4,I4,K4)</f>
        <v>218</v>
      </c>
      <c r="M4" s="2">
        <v>1</v>
      </c>
      <c r="N4" s="3" t="str">
        <f>B4</f>
        <v>Есипенко Игорь</v>
      </c>
      <c r="O4" s="1">
        <f>E4</f>
        <v>55</v>
      </c>
      <c r="P4" s="1">
        <v>10.54</v>
      </c>
    </row>
    <row r="5" spans="1:16">
      <c r="A5" s="2">
        <f>M5</f>
        <v>2</v>
      </c>
      <c r="B5" s="6" t="s">
        <v>48</v>
      </c>
      <c r="C5" s="7">
        <v>11</v>
      </c>
      <c r="D5" s="2">
        <v>58</v>
      </c>
      <c r="E5" s="2">
        <v>80</v>
      </c>
      <c r="F5" s="2">
        <v>28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56</v>
      </c>
      <c r="H5" s="2">
        <v>12</v>
      </c>
      <c r="I5" s="2">
        <f>LOOKUP(H5,{0,1,2,3,4,5,6,7,8,9,10,11,12,13,14,15,16,17,18,19,20,21,22,23,24,25,26},{0,10,18,26,32,37,42,47,52,56,60,64,68,71,74,77,80,82,84,86,88,90,92,94,96,98,100})</f>
        <v>68</v>
      </c>
      <c r="J5" s="5">
        <f>P5-6</f>
        <v>5.1999999999999993</v>
      </c>
      <c r="K5" s="2">
        <f>LOOKUP(J5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64</v>
      </c>
      <c r="L5" s="2">
        <f>SUM(G5,I5,K5)</f>
        <v>188</v>
      </c>
      <c r="M5" s="2">
        <v>2</v>
      </c>
      <c r="N5" s="3" t="str">
        <f>B5</f>
        <v>Булдаков С</v>
      </c>
      <c r="O5" s="1">
        <f>E5</f>
        <v>80</v>
      </c>
      <c r="P5" s="2">
        <v>11.2</v>
      </c>
    </row>
    <row r="6" spans="1:16">
      <c r="A6" s="2">
        <f>M6</f>
        <v>3</v>
      </c>
      <c r="B6" s="6" t="s">
        <v>38</v>
      </c>
      <c r="C6" s="7">
        <v>11</v>
      </c>
      <c r="D6" s="2">
        <v>58</v>
      </c>
      <c r="E6" s="2">
        <v>87</v>
      </c>
      <c r="F6" s="2">
        <v>38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76</v>
      </c>
      <c r="H6" s="2">
        <v>11</v>
      </c>
      <c r="I6" s="2">
        <f>LOOKUP(H6,{0,1,2,3,4,5,6,7,8,9,10,11,12,13,14,15,16,17,18,19,20,21,22,23,24,25,26},{0,10,18,26,32,37,42,47,52,56,60,64,68,71,74,77,80,82,84,86,88,90,92,94,96,98,100})</f>
        <v>64</v>
      </c>
      <c r="J6" s="5">
        <f>P6-6</f>
        <v>6.59</v>
      </c>
      <c r="K6" s="2">
        <f>LOOKUP(J6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31</v>
      </c>
      <c r="L6" s="2">
        <f>SUM(G6,I6,K6)</f>
        <v>171</v>
      </c>
      <c r="M6" s="2">
        <v>3</v>
      </c>
      <c r="N6" s="3" t="str">
        <f>B6</f>
        <v>Ильиных Г</v>
      </c>
      <c r="O6" s="1">
        <f>E6</f>
        <v>87</v>
      </c>
      <c r="P6" s="2">
        <v>12.59</v>
      </c>
    </row>
    <row r="7" spans="1:16">
      <c r="A7" s="2">
        <f>M7</f>
        <v>4</v>
      </c>
      <c r="B7" s="6" t="s">
        <v>51</v>
      </c>
      <c r="C7" s="7">
        <v>11</v>
      </c>
      <c r="D7" s="2"/>
      <c r="E7" s="2">
        <v>114</v>
      </c>
      <c r="F7" s="2">
        <v>24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48</v>
      </c>
      <c r="H7" s="2">
        <v>15</v>
      </c>
      <c r="I7" s="2">
        <f>LOOKUP(H7,{0,1,2,3,4,5,6,7,8,9,10,11,12,13,14,15,16,17,18,19,20,21,22,23,24,25,26},{0,10,18,26,32,37,42,47,52,56,60,64,68,71,74,77,80,82,84,86,88,90,92,94,96,98,100})</f>
        <v>77</v>
      </c>
      <c r="J7" s="5">
        <f>P7-6</f>
        <v>6.3800000000000008</v>
      </c>
      <c r="K7" s="2">
        <f>LOOKUP(J7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38</v>
      </c>
      <c r="L7" s="2">
        <f>SUM(G7,I7,K7)</f>
        <v>163</v>
      </c>
      <c r="M7" s="2">
        <v>4</v>
      </c>
      <c r="N7" s="3" t="str">
        <f>B7</f>
        <v>Валентюкевич Данил</v>
      </c>
      <c r="O7" s="1">
        <f>E7</f>
        <v>114</v>
      </c>
      <c r="P7" s="2">
        <v>12.38</v>
      </c>
    </row>
    <row r="8" spans="1:16">
      <c r="A8" s="2">
        <f>M8</f>
        <v>5</v>
      </c>
      <c r="B8" s="6" t="s">
        <v>34</v>
      </c>
      <c r="C8" s="7">
        <v>11</v>
      </c>
      <c r="D8" s="2">
        <v>58</v>
      </c>
      <c r="E8" s="2">
        <v>89</v>
      </c>
      <c r="F8" s="2">
        <v>18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36</v>
      </c>
      <c r="H8" s="2">
        <v>5</v>
      </c>
      <c r="I8" s="2">
        <f>LOOKUP(H8,{0,1,2,3,4,5,6,7,8,9,10,11,12,13,14,15,16,17,18,19,20,21,22,23,24,25,26},{0,10,18,26,32,37,42,47,52,56,60,64,68,71,74,77,80,82,84,86,88,90,92,94,96,98,100})</f>
        <v>37</v>
      </c>
      <c r="J8" s="5">
        <f>P8-6</f>
        <v>4.4499999999999993</v>
      </c>
      <c r="K8" s="2">
        <f>LOOKUP(J8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76</v>
      </c>
      <c r="L8" s="2">
        <f>SUM(G8,I8,K8)</f>
        <v>149</v>
      </c>
      <c r="M8" s="2">
        <v>5</v>
      </c>
      <c r="N8" s="3" t="str">
        <f>B8</f>
        <v>Киренкин Иван</v>
      </c>
      <c r="O8" s="1">
        <f>E8</f>
        <v>89</v>
      </c>
      <c r="P8" s="2">
        <v>10.45</v>
      </c>
    </row>
    <row r="9" spans="1:16">
      <c r="A9" s="2">
        <f>M9</f>
        <v>6</v>
      </c>
      <c r="B9" s="6" t="s">
        <v>36</v>
      </c>
      <c r="C9" s="7">
        <v>11</v>
      </c>
      <c r="D9" s="2"/>
      <c r="E9" s="2">
        <v>104</v>
      </c>
      <c r="F9" s="2">
        <v>23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46</v>
      </c>
      <c r="H9" s="2">
        <v>3</v>
      </c>
      <c r="I9" s="2">
        <f>LOOKUP(H9,{0,1,2,3,4,5,6,7,8,9,10,11,12,13,14,15,16,17,18,19,20,21,22,23,24,25,26},{0,10,18,26,32,37,42,47,52,56,60,64,68,71,74,77,80,82,84,86,88,90,92,94,96,98,100})</f>
        <v>26</v>
      </c>
      <c r="J9" s="5">
        <f>P9-6</f>
        <v>5.24</v>
      </c>
      <c r="K9" s="2">
        <f>LOOKUP(J9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62</v>
      </c>
      <c r="L9" s="2">
        <f>SUM(G9,I9,K9)</f>
        <v>134</v>
      </c>
      <c r="M9" s="2">
        <v>6</v>
      </c>
      <c r="N9" s="3" t="str">
        <f>B9</f>
        <v>Самков Илья</v>
      </c>
      <c r="O9" s="1">
        <f>E9</f>
        <v>104</v>
      </c>
      <c r="P9" s="2">
        <v>11.24</v>
      </c>
    </row>
    <row r="10" spans="1:16">
      <c r="A10" s="2">
        <f>M10</f>
        <v>7</v>
      </c>
      <c r="B10" s="6" t="s">
        <v>52</v>
      </c>
      <c r="C10" s="7">
        <v>11</v>
      </c>
      <c r="D10" s="2"/>
      <c r="E10" s="2">
        <v>105</v>
      </c>
      <c r="F10" s="2">
        <v>19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38</v>
      </c>
      <c r="H10" s="2">
        <v>8</v>
      </c>
      <c r="I10" s="2">
        <f>LOOKUP(H10,{0,1,2,3,4,5,6,7,8,9,10,11,12,13,14,15,16,17,18,19,20,21,22,23,24,25,26},{0,10,18,26,32,37,42,47,52,56,60,64,68,71,74,77,80,82,84,86,88,90,92,94,96,98,100})</f>
        <v>52</v>
      </c>
      <c r="J10" s="5">
        <f>P10-6</f>
        <v>6.5</v>
      </c>
      <c r="K10" s="2">
        <f>LOOKUP(J10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34</v>
      </c>
      <c r="L10" s="2">
        <f>SUM(G10,I10,K10)</f>
        <v>124</v>
      </c>
      <c r="M10" s="2">
        <v>7</v>
      </c>
      <c r="N10" s="3" t="str">
        <f>B10</f>
        <v>Неуймин Владислав</v>
      </c>
      <c r="O10" s="1">
        <f>E10</f>
        <v>105</v>
      </c>
      <c r="P10" s="2">
        <v>12.5</v>
      </c>
    </row>
    <row r="11" spans="1:16">
      <c r="A11" s="2">
        <f>M11</f>
        <v>8</v>
      </c>
      <c r="B11" s="6" t="s">
        <v>50</v>
      </c>
      <c r="C11" s="7">
        <v>11</v>
      </c>
      <c r="D11" s="2"/>
      <c r="E11" s="2">
        <v>119</v>
      </c>
      <c r="F11" s="2">
        <v>19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38</v>
      </c>
      <c r="H11" s="2">
        <v>8</v>
      </c>
      <c r="I11" s="2">
        <f>LOOKUP(H11,{0,1,2,3,4,5,6,7,8,9,10,11,12,13,14,15,16,17,18,19,20,21,22,23,24,25,26},{0,10,18,26,32,37,42,47,52,56,60,64,68,71,74,77,80,82,84,86,88,90,92,94,96,98,100})</f>
        <v>52</v>
      </c>
      <c r="J11" s="5">
        <f>P11-6</f>
        <v>6.5500000000000007</v>
      </c>
      <c r="K11" s="2">
        <f>LOOKUP(J11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32</v>
      </c>
      <c r="L11" s="2">
        <f>SUM(G11,I11,K11)</f>
        <v>122</v>
      </c>
      <c r="M11" s="2">
        <v>8</v>
      </c>
      <c r="N11" s="3" t="str">
        <f>B11</f>
        <v>Макаров Данил</v>
      </c>
      <c r="O11" s="1">
        <f>E11</f>
        <v>119</v>
      </c>
      <c r="P11" s="2">
        <v>12.55</v>
      </c>
    </row>
    <row r="12" spans="1:16">
      <c r="A12" s="2">
        <f>M12</f>
        <v>9</v>
      </c>
      <c r="B12" s="6" t="s">
        <v>22</v>
      </c>
      <c r="C12" s="7">
        <v>11</v>
      </c>
      <c r="D12" s="2">
        <v>3</v>
      </c>
      <c r="E12" s="2">
        <v>333</v>
      </c>
      <c r="F12" s="2">
        <v>10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20</v>
      </c>
      <c r="H12" s="2">
        <v>8</v>
      </c>
      <c r="I12" s="2">
        <f>LOOKUP(H12,{0,1,2,3,4,5,6,7,8,9,10,11,12,13,14,15,16,17,18,19,20,21,22,23,24,25,26},{0,10,18,26,32,37,42,47,52,56,60,64,68,71,74,77,80,82,84,86,88,90,92,94,96,98,100})</f>
        <v>52</v>
      </c>
      <c r="J12" s="5">
        <f>P12-6</f>
        <v>6.27</v>
      </c>
      <c r="K12" s="2">
        <f>LOOKUP(J12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41</v>
      </c>
      <c r="L12" s="2">
        <f>SUM(G12,I12,K12)</f>
        <v>113</v>
      </c>
      <c r="M12" s="2">
        <v>9</v>
      </c>
      <c r="N12" s="3" t="str">
        <f>B12</f>
        <v>Красноперов Егор</v>
      </c>
      <c r="O12" s="1">
        <f>E12</f>
        <v>333</v>
      </c>
      <c r="P12" s="2">
        <v>12.27</v>
      </c>
    </row>
    <row r="13" spans="1:16">
      <c r="A13" s="2">
        <f>M13</f>
        <v>10</v>
      </c>
      <c r="B13" s="6" t="s">
        <v>49</v>
      </c>
      <c r="C13" s="7">
        <v>11</v>
      </c>
      <c r="D13" s="2"/>
      <c r="E13" s="2">
        <v>101</v>
      </c>
      <c r="F13" s="2">
        <v>18</v>
      </c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36</v>
      </c>
      <c r="H13" s="2">
        <v>4</v>
      </c>
      <c r="I13" s="2">
        <f>LOOKUP(H13,{0,1,2,3,4,5,6,7,8,9,10,11,12,13,14,15,16,17,18,19,20,21,22,23,24,25,26},{0,10,18,26,32,37,42,47,52,56,60,64,68,71,74,77,80,82,84,86,88,90,92,94,96,98,100})</f>
        <v>32</v>
      </c>
      <c r="J13" s="5">
        <f>P13-6</f>
        <v>7.09</v>
      </c>
      <c r="K13" s="2">
        <f>LOOKUP(J13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27</v>
      </c>
      <c r="L13" s="2">
        <f>SUM(G13,I13,K13)</f>
        <v>95</v>
      </c>
      <c r="M13" s="2">
        <v>10</v>
      </c>
      <c r="N13" s="3" t="str">
        <f>B13</f>
        <v>Орлов Мирон</v>
      </c>
      <c r="O13" s="1">
        <f>E13</f>
        <v>101</v>
      </c>
      <c r="P13" s="2">
        <v>13.09</v>
      </c>
    </row>
    <row r="14" spans="1:16">
      <c r="A14" s="2">
        <f>M14</f>
        <v>11</v>
      </c>
      <c r="B14" s="6" t="s">
        <v>39</v>
      </c>
      <c r="C14" s="7">
        <v>11</v>
      </c>
      <c r="D14" s="2">
        <v>3</v>
      </c>
      <c r="E14" s="2">
        <v>311</v>
      </c>
      <c r="F14" s="2">
        <v>0</v>
      </c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4" s="2">
        <v>2</v>
      </c>
      <c r="I14" s="2">
        <f>LOOKUP(H14,{0,1,2,3,4,5,6,7,8,9,10,11,12,13,14,15,16,17,18,19,20,21,22,23,24,25,26},{0,10,18,26,32,37,42,47,52,56,60,64,68,71,74,77,80,82,84,86,88,90,92,94,96,98,100})</f>
        <v>18</v>
      </c>
      <c r="J14" s="5">
        <f>P14-6</f>
        <v>7.2799999999999994</v>
      </c>
      <c r="K14" s="2">
        <f>LOOKUP(J14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21</v>
      </c>
      <c r="L14" s="2">
        <f>SUM(G14,I14,K14)</f>
        <v>39</v>
      </c>
      <c r="M14" s="2">
        <v>11</v>
      </c>
      <c r="N14" s="3" t="str">
        <f>B14</f>
        <v>Сирин Костя</v>
      </c>
      <c r="O14" s="1">
        <f>E14</f>
        <v>311</v>
      </c>
      <c r="P14" s="2">
        <v>13.28</v>
      </c>
    </row>
    <row r="15" spans="1:16">
      <c r="A15" s="2">
        <f>M15</f>
        <v>12</v>
      </c>
      <c r="B15" s="6" t="s">
        <v>37</v>
      </c>
      <c r="C15" s="7">
        <v>11</v>
      </c>
      <c r="D15" s="2"/>
      <c r="E15" s="2">
        <v>108</v>
      </c>
      <c r="F15" s="2">
        <v>3</v>
      </c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</v>
      </c>
      <c r="H15" s="2">
        <v>1</v>
      </c>
      <c r="I15" s="2">
        <f>LOOKUP(H15,{0,1,2,3,4,5,6,7,8,9,10,11,12,13,14,15,16,17,18,19,20,21,22,23,24,25,26},{0,10,18,26,32,37,42,47,52,56,60,64,68,71,74,77,80,82,84,86,88,90,92,94,96,98,100})</f>
        <v>10</v>
      </c>
      <c r="J15" s="5">
        <f>P15-6</f>
        <v>7.2899999999999991</v>
      </c>
      <c r="K15" s="2">
        <f>LOOKUP(J15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21</v>
      </c>
      <c r="L15" s="2">
        <f>SUM(G15,I15,K15)</f>
        <v>37</v>
      </c>
      <c r="M15" s="2">
        <v>12</v>
      </c>
      <c r="N15" s="3" t="str">
        <f>B15</f>
        <v>Соколов Михаил</v>
      </c>
      <c r="O15" s="1">
        <f>E15</f>
        <v>108</v>
      </c>
      <c r="P15" s="2">
        <v>13.29</v>
      </c>
    </row>
    <row r="16" spans="1:16">
      <c r="A16" s="2">
        <f>M16</f>
        <v>13</v>
      </c>
      <c r="B16" s="6" t="s">
        <v>35</v>
      </c>
      <c r="C16" s="7">
        <v>10</v>
      </c>
      <c r="D16" s="2">
        <v>1</v>
      </c>
      <c r="E16" s="2">
        <v>81</v>
      </c>
      <c r="F16" s="2">
        <v>4</v>
      </c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8</v>
      </c>
      <c r="H16" s="2">
        <v>1</v>
      </c>
      <c r="I16" s="2">
        <f>LOOKUP(H16,{0,1,2,3,4,5,6,7,8,9,10,11,12,13,14,15,16,17,18,19,20,21,22,23,24,25,26},{0,10,18,26,32,37,42,47,52,56,60,64,68,71,74,77,80,82,84,86,88,90,92,94,96,98,100})</f>
        <v>10</v>
      </c>
      <c r="J16" s="5">
        <f>P16-6</f>
        <v>8.4700000000000006</v>
      </c>
      <c r="K16" s="2">
        <f>LOOKUP(J16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</v>
      </c>
      <c r="L16" s="2">
        <f>SUM(G16,I16,K16)</f>
        <v>26</v>
      </c>
      <c r="M16" s="2">
        <v>13</v>
      </c>
      <c r="N16" s="3" t="str">
        <f>B16</f>
        <v>Бронских Данил</v>
      </c>
      <c r="O16" s="1">
        <f>E16</f>
        <v>81</v>
      </c>
      <c r="P16" s="2">
        <v>14.47</v>
      </c>
    </row>
    <row r="17" spans="1:16">
      <c r="A17" s="2">
        <f t="shared" ref="A5:A27" si="0">M17</f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7" s="2"/>
      <c r="I17" s="2">
        <f>LOOKUP(H17,{0,1,2,3,4,5,6,7,8,9,10,11,12,13,14,15,16,17,18,19,20,21,22,23,24,25,26},{0,10,18,26,32,37,42,47,52,56,60,64,68,71,74,77,80,82,84,86,88,90,92,94,96,98,100})</f>
        <v>0</v>
      </c>
      <c r="J17" s="5">
        <f t="shared" ref="J5:J27" si="1">P17-6</f>
        <v>-6</v>
      </c>
      <c r="K17" s="2">
        <f>LOOKUP(J17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ref="L4:L27" si="2">SUM(G17,I17,K17)</f>
        <v>0</v>
      </c>
      <c r="M17" s="2"/>
      <c r="N17" s="3">
        <f t="shared" ref="N5:N27" si="3">B17</f>
        <v>0</v>
      </c>
      <c r="O17" s="1">
        <f t="shared" ref="O5:O27" si="4">E17</f>
        <v>0</v>
      </c>
      <c r="P17" s="2"/>
    </row>
    <row r="18" spans="1:16">
      <c r="A18" s="2">
        <f t="shared" si="0"/>
        <v>0</v>
      </c>
      <c r="B18" s="3"/>
      <c r="C18" s="4"/>
      <c r="D18" s="1"/>
      <c r="E18" s="1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8" s="2"/>
      <c r="I18" s="2">
        <f>LOOKUP(H18,{0,1,2,3,4,5,6,7,8,9,10,11,12,13,14,15,16,17,18,19,20,21,22,23,24,25,26},{0,10,18,26,32,37,42,47,52,56,60,64,68,71,74,77,80,82,84,86,88,90,92,94,96,98,100})</f>
        <v>0</v>
      </c>
      <c r="J18" s="5">
        <f t="shared" si="1"/>
        <v>-6</v>
      </c>
      <c r="K18" s="2">
        <f>LOOKUP(J18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2"/>
        <v>0</v>
      </c>
      <c r="M18" s="2"/>
      <c r="N18" s="3">
        <f t="shared" si="3"/>
        <v>0</v>
      </c>
      <c r="O18" s="1">
        <f t="shared" si="4"/>
        <v>0</v>
      </c>
      <c r="P18" s="1"/>
    </row>
    <row r="19" spans="1:16">
      <c r="A19" s="2">
        <f t="shared" si="0"/>
        <v>0</v>
      </c>
      <c r="B19" s="6"/>
      <c r="C19" s="7"/>
      <c r="D19" s="2"/>
      <c r="E19" s="2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9" s="2"/>
      <c r="I19" s="2">
        <f>LOOKUP(H19,{0,1,2,3,4,5,6,7,8,9,10,11,12,13,14,15,16,17,18,19,20,21,22,23,24,25,26},{0,10,18,26,32,37,42,47,52,56,60,64,68,71,74,77,80,82,84,86,88,90,92,94,96,98,100})</f>
        <v>0</v>
      </c>
      <c r="J19" s="5">
        <f t="shared" si="1"/>
        <v>-6</v>
      </c>
      <c r="K19" s="2">
        <f>LOOKUP(J19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2"/>
        <v>0</v>
      </c>
      <c r="M19" s="2"/>
      <c r="N19" s="3">
        <f t="shared" si="3"/>
        <v>0</v>
      </c>
      <c r="O19" s="1">
        <f t="shared" si="4"/>
        <v>0</v>
      </c>
      <c r="P19" s="2"/>
    </row>
    <row r="20" spans="1:16">
      <c r="A20" s="2">
        <f t="shared" si="0"/>
        <v>0</v>
      </c>
      <c r="B20" s="6"/>
      <c r="C20" s="7"/>
      <c r="D20" s="2"/>
      <c r="E20" s="2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0" s="2"/>
      <c r="I20" s="2">
        <f>LOOKUP(H20,{0,1,2,3,4,5,6,7,8,9,10,11,12,13,14,15,16,17,18,19,20,21,22,23,24,25,26},{0,10,18,26,32,37,42,47,52,56,60,64,68,71,74,77,80,82,84,86,88,90,92,94,96,98,100})</f>
        <v>0</v>
      </c>
      <c r="J20" s="5">
        <f t="shared" si="1"/>
        <v>-6</v>
      </c>
      <c r="K20" s="2">
        <f>LOOKUP(J20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2"/>
        <v>0</v>
      </c>
      <c r="M20" s="2"/>
      <c r="N20" s="3">
        <f t="shared" si="3"/>
        <v>0</v>
      </c>
      <c r="O20" s="1">
        <f t="shared" si="4"/>
        <v>0</v>
      </c>
      <c r="P20" s="2"/>
    </row>
    <row r="21" spans="1:16">
      <c r="A21" s="2">
        <f t="shared" si="0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1" s="2"/>
      <c r="I21" s="2">
        <f>LOOKUP(H21,{0,1,2,3,4,5,6,7,8,9,10,11,12,13,14,15,16,17,18,19,20,21,22,23,24,25,26},{0,10,18,26,32,37,42,47,52,56,60,64,68,71,74,77,80,82,84,86,88,90,92,94,96,98,100})</f>
        <v>0</v>
      </c>
      <c r="J21" s="5">
        <f t="shared" si="1"/>
        <v>-6</v>
      </c>
      <c r="K21" s="2">
        <f>LOOKUP(J21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2"/>
        <v>0</v>
      </c>
      <c r="M21" s="2"/>
      <c r="N21" s="3">
        <f t="shared" si="3"/>
        <v>0</v>
      </c>
      <c r="O21" s="1">
        <f t="shared" si="4"/>
        <v>0</v>
      </c>
      <c r="P21" s="2"/>
    </row>
    <row r="22" spans="1:16">
      <c r="A22" s="2">
        <f t="shared" si="0"/>
        <v>0</v>
      </c>
      <c r="B22" s="6"/>
      <c r="C22" s="7"/>
      <c r="D22" s="2"/>
      <c r="E22" s="2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2" s="2"/>
      <c r="I22" s="2">
        <f>LOOKUP(H22,{0,1,2,3,4,5,6,7,8,9,10,11,12,13,14,15,16,17,18,19,20,21,22,23,24,25,26},{0,10,18,26,32,37,42,47,52,56,60,64,68,71,74,77,80,82,84,86,88,90,92,94,96,98,100})</f>
        <v>0</v>
      </c>
      <c r="J22" s="5">
        <f t="shared" si="1"/>
        <v>-6</v>
      </c>
      <c r="K22" s="2">
        <f>LOOKUP(J22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2"/>
        <v>0</v>
      </c>
      <c r="M22" s="8"/>
      <c r="N22" s="3">
        <f t="shared" si="3"/>
        <v>0</v>
      </c>
      <c r="O22" s="1">
        <f t="shared" si="4"/>
        <v>0</v>
      </c>
      <c r="P22" s="2"/>
    </row>
    <row r="23" spans="1:16">
      <c r="A23" s="2">
        <f t="shared" si="0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3" s="2"/>
      <c r="I23" s="2">
        <f>LOOKUP(H23,{0,1,2,3,4,5,6,7,8,9,10,11,12,13,14,15,16,17,18,19,20,21,22,23,24,25,26},{0,10,18,26,32,37,42,47,52,56,60,64,68,71,74,77,80,82,84,86,88,90,92,94,96,98,100})</f>
        <v>0</v>
      </c>
      <c r="J23" s="5">
        <f t="shared" si="1"/>
        <v>-6</v>
      </c>
      <c r="K23" s="2">
        <f>LOOKUP(J23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2"/>
        <v>0</v>
      </c>
      <c r="M23" s="2"/>
      <c r="N23" s="3">
        <f t="shared" si="3"/>
        <v>0</v>
      </c>
      <c r="O23" s="1">
        <f t="shared" si="4"/>
        <v>0</v>
      </c>
      <c r="P23" s="2"/>
    </row>
    <row r="24" spans="1:16">
      <c r="A24" s="2">
        <f t="shared" si="0"/>
        <v>0</v>
      </c>
      <c r="B24" s="6"/>
      <c r="C24" s="7"/>
      <c r="D24" s="2"/>
      <c r="E24" s="2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4" s="2"/>
      <c r="I24" s="2">
        <f>LOOKUP(H24,{0,1,2,3,4,5,6,7,8,9,10,11,12,13,14,15,16,17,18,19,20,21,22,23,24,25,26},{0,10,18,26,32,37,42,47,52,56,60,64,68,71,74,77,80,82,84,86,88,90,92,94,96,98,100})</f>
        <v>0</v>
      </c>
      <c r="J24" s="5">
        <f t="shared" si="1"/>
        <v>-6</v>
      </c>
      <c r="K24" s="2">
        <f>LOOKUP(J24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2"/>
        <v>0</v>
      </c>
      <c r="M24" s="2"/>
      <c r="N24" s="3">
        <f t="shared" si="3"/>
        <v>0</v>
      </c>
      <c r="O24" s="1">
        <f t="shared" si="4"/>
        <v>0</v>
      </c>
      <c r="P24" s="2"/>
    </row>
    <row r="25" spans="1:16">
      <c r="A25" s="2">
        <f t="shared" si="0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5" s="2"/>
      <c r="I25" s="2">
        <f>LOOKUP(H25,{0,1,2,3,4,5,6,7,8,9,10,11,12,13,14,15,16,17,18,19,20,21,22,23,24,25,26},{0,10,18,26,32,37,42,47,52,56,60,64,68,71,74,77,80,82,84,86,88,90,92,94,96,98,100})</f>
        <v>0</v>
      </c>
      <c r="J25" s="5">
        <f t="shared" si="1"/>
        <v>-6</v>
      </c>
      <c r="K25" s="2">
        <f>LOOKUP(J25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2"/>
        <v>0</v>
      </c>
      <c r="M25" s="2"/>
      <c r="N25" s="3">
        <f t="shared" si="3"/>
        <v>0</v>
      </c>
      <c r="O25" s="1">
        <f t="shared" si="4"/>
        <v>0</v>
      </c>
      <c r="P25" s="2"/>
    </row>
    <row r="26" spans="1:16">
      <c r="A26" s="2">
        <f t="shared" si="0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6" s="2"/>
      <c r="I26" s="2">
        <f>LOOKUP(H26,{0,1,2,3,4,5,6,7,8,9,10,11,12,13,14,15,16,17,18,19,20,21,22,23,24,25,26},{0,10,18,26,32,37,42,47,52,56,60,64,68,71,74,77,80,82,84,86,88,90,92,94,96,98,100})</f>
        <v>0</v>
      </c>
      <c r="J26" s="5">
        <f t="shared" si="1"/>
        <v>-6</v>
      </c>
      <c r="K26" s="2">
        <f>LOOKUP(J26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2"/>
        <v>0</v>
      </c>
      <c r="M26" s="2"/>
      <c r="N26" s="3">
        <f t="shared" si="3"/>
        <v>0</v>
      </c>
      <c r="O26" s="1">
        <f t="shared" si="4"/>
        <v>0</v>
      </c>
      <c r="P26" s="2"/>
    </row>
    <row r="27" spans="1:16">
      <c r="A27" s="2">
        <f t="shared" si="0"/>
        <v>0</v>
      </c>
      <c r="B27" s="6"/>
      <c r="C27" s="7"/>
      <c r="D27" s="2"/>
      <c r="E27" s="2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7" s="2"/>
      <c r="I27" s="2">
        <f>LOOKUP(H27,{0,1,2,3,4,5,6,7,8,9,10,11,12,13,14,15,16,17,18,19,20,21,22,23,24,25,26},{0,10,18,26,32,37,42,47,52,56,60,64,68,71,74,77,80,82,84,86,88,90,92,94,96,98,100})</f>
        <v>0</v>
      </c>
      <c r="J27" s="5">
        <f t="shared" si="1"/>
        <v>-6</v>
      </c>
      <c r="K27" s="2">
        <f>LOOKUP(J27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2"/>
        <v>0</v>
      </c>
      <c r="M27" s="2"/>
      <c r="N27" s="3">
        <f t="shared" si="3"/>
        <v>0</v>
      </c>
      <c r="O27" s="1">
        <f t="shared" si="4"/>
        <v>0</v>
      </c>
      <c r="P27" s="2"/>
    </row>
    <row r="28" spans="1:16">
      <c r="A28" s="2">
        <f t="shared" ref="A28:A37" si="5">M28</f>
        <v>0</v>
      </c>
      <c r="B28" s="6"/>
      <c r="C28" s="7"/>
      <c r="D28" s="2"/>
      <c r="E28" s="2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8" s="2"/>
      <c r="I28" s="2">
        <f>LOOKUP(H28,{0,1,2,3,4,5,6,7,8,9,10,11,12,13,14,15,16,17,18,19,20,21,22,23,24,25,26},{0,10,18,26,32,37,42,47,52,56,60,64,68,71,74,77,80,82,84,86,88,90,92,94,96,98,100})</f>
        <v>0</v>
      </c>
      <c r="J28" s="5">
        <f t="shared" ref="J28:J37" si="6">P28-6</f>
        <v>-6</v>
      </c>
      <c r="K28" s="2">
        <f>LOOKUP(J28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ref="L28:L37" si="7">SUM(G28,I28,K28)</f>
        <v>0</v>
      </c>
      <c r="M28" s="2"/>
      <c r="N28" s="3">
        <f t="shared" ref="N28:N37" si="8">B28</f>
        <v>0</v>
      </c>
      <c r="O28" s="10">
        <f t="shared" ref="O28:O37" si="9">E28</f>
        <v>0</v>
      </c>
      <c r="P28" s="2"/>
    </row>
    <row r="29" spans="1:16">
      <c r="A29" s="2">
        <f t="shared" si="5"/>
        <v>0</v>
      </c>
      <c r="B29" s="6"/>
      <c r="C29" s="7"/>
      <c r="D29" s="2"/>
      <c r="E29" s="2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9" s="2"/>
      <c r="I29" s="2">
        <f>LOOKUP(H29,{0,1,2,3,4,5,6,7,8,9,10,11,12,13,14,15,16,17,18,19,20,21,22,23,24,25,26},{0,10,18,26,32,37,42,47,52,56,60,64,68,71,74,77,80,82,84,86,88,90,92,94,96,98,100})</f>
        <v>0</v>
      </c>
      <c r="J29" s="5">
        <f t="shared" si="6"/>
        <v>-6</v>
      </c>
      <c r="K29" s="2">
        <f>LOOKUP(J29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10">
        <f t="shared" si="9"/>
        <v>0</v>
      </c>
      <c r="P29" s="2"/>
    </row>
    <row r="30" spans="1:16">
      <c r="A30" s="2">
        <f t="shared" si="5"/>
        <v>0</v>
      </c>
      <c r="B30" s="6"/>
      <c r="C30" s="7"/>
      <c r="D30" s="2"/>
      <c r="E30" s="2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0" s="2"/>
      <c r="I30" s="2">
        <f>LOOKUP(H30,{0,1,2,3,4,5,6,7,8,9,10,11,12,13,14,15,16,17,18,19,20,21,22,23,24,25,26},{0,10,18,26,32,37,42,47,52,56,60,64,68,71,74,77,80,82,84,86,88,90,92,94,96,98,100})</f>
        <v>0</v>
      </c>
      <c r="J30" s="5">
        <f t="shared" si="6"/>
        <v>-6</v>
      </c>
      <c r="K30" s="2">
        <f>LOOKUP(J30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10">
        <f t="shared" si="9"/>
        <v>0</v>
      </c>
      <c r="P30" s="2"/>
    </row>
    <row r="31" spans="1:16">
      <c r="A31" s="2">
        <f t="shared" si="5"/>
        <v>0</v>
      </c>
      <c r="B31" s="6"/>
      <c r="C31" s="7"/>
      <c r="D31" s="2"/>
      <c r="E31" s="2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1" s="2"/>
      <c r="I31" s="2">
        <f>LOOKUP(H31,{0,1,2,3,4,5,6,7,8,9,10,11,12,13,14,15,16,17,18,19,20,21,22,23,24,25,26},{0,10,18,26,32,37,42,47,52,56,60,64,68,71,74,77,80,82,84,86,88,90,92,94,96,98,100})</f>
        <v>0</v>
      </c>
      <c r="J31" s="5">
        <f t="shared" si="6"/>
        <v>-6</v>
      </c>
      <c r="K31" s="2">
        <f>LOOKUP(J31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10">
        <f t="shared" si="9"/>
        <v>0</v>
      </c>
      <c r="P31" s="2"/>
    </row>
    <row r="32" spans="1:16">
      <c r="A32" s="2">
        <f t="shared" si="5"/>
        <v>0</v>
      </c>
      <c r="B32" s="6"/>
      <c r="C32" s="7"/>
      <c r="D32" s="2"/>
      <c r="E32" s="2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2" s="2"/>
      <c r="I32" s="2">
        <f>LOOKUP(H32,{0,1,2,3,4,5,6,7,8,9,10,11,12,13,14,15,16,17,18,19,20,21,22,23,24,25,26},{0,10,18,26,32,37,42,47,52,56,60,64,68,71,74,77,80,82,84,86,88,90,92,94,96,98,100})</f>
        <v>0</v>
      </c>
      <c r="J32" s="5">
        <f t="shared" si="6"/>
        <v>-6</v>
      </c>
      <c r="K32" s="2">
        <f>LOOKUP(J32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10">
        <f t="shared" si="9"/>
        <v>0</v>
      </c>
      <c r="P32" s="2"/>
    </row>
    <row r="33" spans="1:16">
      <c r="A33" s="2">
        <f t="shared" si="5"/>
        <v>0</v>
      </c>
      <c r="B33" s="6"/>
      <c r="C33" s="7"/>
      <c r="D33" s="2"/>
      <c r="E33" s="2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3" s="2"/>
      <c r="I33" s="2">
        <f>LOOKUP(H33,{0,1,2,3,4,5,6,7,8,9,10,11,12,13,14,15,16,17,18,19,20,21,22,23,24,25,26},{0,10,18,26,32,37,42,47,52,56,60,64,68,71,74,77,80,82,84,86,88,90,92,94,96,98,100})</f>
        <v>0</v>
      </c>
      <c r="J33" s="5">
        <f t="shared" si="6"/>
        <v>-6</v>
      </c>
      <c r="K33" s="2">
        <f>LOOKUP(J33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10">
        <f t="shared" si="9"/>
        <v>0</v>
      </c>
      <c r="P33" s="2"/>
    </row>
    <row r="34" spans="1:16">
      <c r="A34" s="2">
        <f t="shared" si="5"/>
        <v>0</v>
      </c>
      <c r="B34" s="6"/>
      <c r="C34" s="7"/>
      <c r="D34" s="2"/>
      <c r="E34" s="2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4" s="2"/>
      <c r="I34" s="2">
        <f>LOOKUP(H34,{0,1,2,3,4,5,6,7,8,9,10,11,12,13,14,15,16,17,18,19,20,21,22,23,24,25,26},{0,10,18,26,32,37,42,47,52,56,60,64,68,71,74,77,80,82,84,86,88,90,92,94,96,98,100})</f>
        <v>0</v>
      </c>
      <c r="J34" s="5">
        <f t="shared" si="6"/>
        <v>-6</v>
      </c>
      <c r="K34" s="2">
        <f>LOOKUP(J34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10">
        <f t="shared" si="9"/>
        <v>0</v>
      </c>
      <c r="P34" s="2"/>
    </row>
    <row r="35" spans="1:16">
      <c r="A35" s="2">
        <f t="shared" si="5"/>
        <v>0</v>
      </c>
      <c r="B35" s="6"/>
      <c r="C35" s="7"/>
      <c r="D35" s="2"/>
      <c r="E35" s="2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5" s="2"/>
      <c r="I35" s="2">
        <f>LOOKUP(H35,{0,1,2,3,4,5,6,7,8,9,10,11,12,13,14,15,16,17,18,19,20,21,22,23,24,25,26},{0,10,18,26,32,37,42,47,52,56,60,64,68,71,74,77,80,82,84,86,88,90,92,94,96,98,100})</f>
        <v>0</v>
      </c>
      <c r="J35" s="5">
        <f t="shared" si="6"/>
        <v>-6</v>
      </c>
      <c r="K35" s="2">
        <f>LOOKUP(J35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10">
        <f t="shared" si="9"/>
        <v>0</v>
      </c>
      <c r="P35" s="2"/>
    </row>
    <row r="36" spans="1:16">
      <c r="A36" s="2">
        <f t="shared" si="5"/>
        <v>0</v>
      </c>
      <c r="B36" s="6"/>
      <c r="C36" s="7"/>
      <c r="D36" s="2"/>
      <c r="E36" s="2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6" s="2"/>
      <c r="I36" s="2">
        <f>LOOKUP(H36,{0,1,2,3,4,5,6,7,8,9,10,11,12,13,14,15,16,17,18,19,20,21,22,23,24,25,26},{0,10,18,26,32,37,42,47,52,56,60,64,68,71,74,77,80,82,84,86,88,90,92,94,96,98,100})</f>
        <v>0</v>
      </c>
      <c r="J36" s="5">
        <f t="shared" si="6"/>
        <v>-6</v>
      </c>
      <c r="K36" s="2">
        <f>LOOKUP(J36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10">
        <f t="shared" si="9"/>
        <v>0</v>
      </c>
      <c r="P36" s="2"/>
    </row>
    <row r="37" spans="1:16">
      <c r="A37" s="2">
        <f t="shared" si="5"/>
        <v>0</v>
      </c>
      <c r="B37" s="6"/>
      <c r="C37" s="7"/>
      <c r="D37" s="2"/>
      <c r="E37" s="2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7" s="2"/>
      <c r="I37" s="2">
        <f>LOOKUP(H37,{0,1,2,3,4,5,6,7,8,9,10,11,12,13,14,15,16,17,18,19,20,21,22,23,24,25,26},{0,10,18,26,32,37,42,47,52,56,60,64,68,71,74,77,80,82,84,86,88,90,92,94,96,98,100})</f>
        <v>0</v>
      </c>
      <c r="J37" s="5">
        <f t="shared" si="6"/>
        <v>-6</v>
      </c>
      <c r="K37" s="2">
        <f>LOOKUP(J37,{-6,1,3.3,3.33,3.36,3.39,3.42,3.45,3.48,3.51,3.54,3.57,4,4.03,4.06,4.09,4.12,4.15,4.18,4.21,4.24,4.27,4.3,4.33,4.36,4.39,4.42,4.45,4.48,4.51,4.54,4.57,5,5.03,5.06,5.09,5.12,5.15,5.18,5.21,5.24,5.27,5.3,5.33,5.36,5.39,5.42,5.45,5.48,5.51,5.54,5.57,6,6.03,6.06,6.09,6.12,6.15,6.18,6.21,6.24,6.27,6.3,6.33,6.36,6.39,6.42,6.45,6.48,6.51,6.54,6.57,7,7.03,7.06,7.09,7.12,7.15,7.18,7.21,7.24,7.27,7.3,7.34,7.38,7.43,7.48,7.53,7.58,8.04,8.1,8.17,8.25,8.33,8.41,8.5,9,9.1,9.2,9.31,9.44,10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10">
        <f t="shared" si="9"/>
        <v>0</v>
      </c>
      <c r="P37" s="2"/>
    </row>
  </sheetData>
  <autoFilter ref="L1:L27"/>
  <sortState ref="A4:P16">
    <sortCondition descending="1" ref="L4:L16"/>
  </sortState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M11"/>
    </sheetView>
  </sheetViews>
  <sheetFormatPr defaultRowHeight="15"/>
  <cols>
    <col min="1" max="1" width="4.42578125" customWidth="1"/>
    <col min="2" max="2" width="36.140625" customWidth="1"/>
    <col min="5" max="5" width="8.7109375" customWidth="1"/>
    <col min="13" max="13" width="4.85546875" customWidth="1"/>
    <col min="14" max="14" width="29.85546875" customWidth="1"/>
    <col min="15" max="15" width="7.570312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10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>M4</f>
        <v>1</v>
      </c>
      <c r="B4" s="3" t="s">
        <v>64</v>
      </c>
      <c r="C4" s="4">
        <v>12</v>
      </c>
      <c r="D4" s="11" t="s">
        <v>65</v>
      </c>
      <c r="E4" s="1">
        <v>13</v>
      </c>
      <c r="F4" s="2">
        <v>33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66</v>
      </c>
      <c r="H4" s="2">
        <v>39</v>
      </c>
      <c r="I4" s="2">
        <f>LOOKUP(H4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74</v>
      </c>
      <c r="J4" s="5">
        <f>P4</f>
        <v>8.15</v>
      </c>
      <c r="K4" s="2">
        <f>LOOKUP(J4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83</v>
      </c>
      <c r="L4" s="2">
        <f>SUM(G4,I4,K4)</f>
        <v>223</v>
      </c>
      <c r="M4" s="2">
        <v>1</v>
      </c>
      <c r="N4" s="3" t="str">
        <f>B4</f>
        <v>Петкина Оля</v>
      </c>
      <c r="O4" s="1">
        <f>E4</f>
        <v>13</v>
      </c>
      <c r="P4" s="2">
        <v>8.15</v>
      </c>
    </row>
    <row r="5" spans="1:16">
      <c r="A5" s="2">
        <f>M5</f>
        <v>2</v>
      </c>
      <c r="B5" s="3" t="s">
        <v>72</v>
      </c>
      <c r="C5" s="4">
        <v>12</v>
      </c>
      <c r="D5" s="11">
        <v>58</v>
      </c>
      <c r="E5" s="1">
        <v>76</v>
      </c>
      <c r="F5" s="2">
        <v>34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68</v>
      </c>
      <c r="H5" s="2">
        <v>32</v>
      </c>
      <c r="I5" s="2">
        <f>LOOKUP(H5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67</v>
      </c>
      <c r="J5" s="5">
        <f>P5</f>
        <v>9.4700000000000006</v>
      </c>
      <c r="K5" s="2">
        <f>LOOKUP(J5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68</v>
      </c>
      <c r="L5" s="2">
        <f>SUM(G5,I5,K5)</f>
        <v>203</v>
      </c>
      <c r="M5" s="2">
        <v>2</v>
      </c>
      <c r="N5" s="3" t="str">
        <f>B5</f>
        <v>Третьякова Юля</v>
      </c>
      <c r="O5" s="1">
        <f>E5</f>
        <v>76</v>
      </c>
      <c r="P5" s="2">
        <v>9.4700000000000006</v>
      </c>
    </row>
    <row r="6" spans="1:16">
      <c r="A6" s="2">
        <f>M6</f>
        <v>3</v>
      </c>
      <c r="B6" s="3" t="s">
        <v>74</v>
      </c>
      <c r="C6" s="4">
        <v>13</v>
      </c>
      <c r="D6" s="11" t="s">
        <v>27</v>
      </c>
      <c r="E6" s="1">
        <v>513</v>
      </c>
      <c r="F6" s="2">
        <v>32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64</v>
      </c>
      <c r="H6" s="2">
        <v>45</v>
      </c>
      <c r="I6" s="2">
        <f>LOOKUP(H6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80</v>
      </c>
      <c r="J6" s="5">
        <f>P6</f>
        <v>13.56</v>
      </c>
      <c r="K6" s="2">
        <f>LOOKUP(J6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37</v>
      </c>
      <c r="L6" s="2">
        <f>SUM(G6,I6,K6)</f>
        <v>181</v>
      </c>
      <c r="M6" s="2">
        <v>3</v>
      </c>
      <c r="N6" s="3" t="str">
        <f>B6</f>
        <v>Шохорева Ксения</v>
      </c>
      <c r="O6" s="1">
        <f>E6</f>
        <v>513</v>
      </c>
      <c r="P6" s="2">
        <v>13.56</v>
      </c>
    </row>
    <row r="7" spans="1:16">
      <c r="A7" s="2">
        <f>M7</f>
        <v>4</v>
      </c>
      <c r="B7" s="3" t="s">
        <v>66</v>
      </c>
      <c r="C7" s="4">
        <v>12</v>
      </c>
      <c r="D7" s="11" t="s">
        <v>27</v>
      </c>
      <c r="E7" s="1">
        <v>524</v>
      </c>
      <c r="F7" s="2">
        <v>35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70</v>
      </c>
      <c r="H7" s="2">
        <v>42</v>
      </c>
      <c r="I7" s="2">
        <f>LOOKUP(H7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77</v>
      </c>
      <c r="J7" s="5">
        <f>P7</f>
        <v>14.51</v>
      </c>
      <c r="K7" s="2">
        <f>LOOKUP(J7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31</v>
      </c>
      <c r="L7" s="2">
        <f>SUM(G7,I7,K7)</f>
        <v>178</v>
      </c>
      <c r="M7" s="2">
        <v>4</v>
      </c>
      <c r="N7" s="3" t="str">
        <f>B7</f>
        <v>Пелевина Полина</v>
      </c>
      <c r="O7" s="1">
        <f>E7</f>
        <v>524</v>
      </c>
      <c r="P7" s="2">
        <v>14.51</v>
      </c>
    </row>
    <row r="8" spans="1:16">
      <c r="A8" s="2">
        <f>M8</f>
        <v>5</v>
      </c>
      <c r="B8" s="3" t="s">
        <v>63</v>
      </c>
      <c r="C8" s="4">
        <v>12</v>
      </c>
      <c r="D8" s="11" t="s">
        <v>27</v>
      </c>
      <c r="E8" s="1">
        <v>514</v>
      </c>
      <c r="F8" s="2">
        <v>16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32</v>
      </c>
      <c r="H8" s="2">
        <v>35</v>
      </c>
      <c r="I8" s="2">
        <f>LOOKUP(H8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70</v>
      </c>
      <c r="J8" s="5">
        <f>P8</f>
        <v>10.47</v>
      </c>
      <c r="K8" s="2">
        <f>LOOKUP(J8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60</v>
      </c>
      <c r="L8" s="2">
        <f>SUM(G8,I8,K8)</f>
        <v>162</v>
      </c>
      <c r="M8" s="2">
        <v>5</v>
      </c>
      <c r="N8" s="3" t="str">
        <f>B8</f>
        <v>Яковлева Юлия</v>
      </c>
      <c r="O8" s="1">
        <f>E8</f>
        <v>514</v>
      </c>
      <c r="P8" s="2">
        <v>10.47</v>
      </c>
    </row>
    <row r="9" spans="1:16">
      <c r="A9" s="2">
        <f>M9</f>
        <v>6</v>
      </c>
      <c r="B9" s="3" t="s">
        <v>62</v>
      </c>
      <c r="C9" s="4">
        <v>12</v>
      </c>
      <c r="D9" s="1" t="s">
        <v>27</v>
      </c>
      <c r="E9" s="1">
        <v>518</v>
      </c>
      <c r="F9" s="2">
        <v>16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32</v>
      </c>
      <c r="H9" s="2">
        <v>30</v>
      </c>
      <c r="I9" s="2">
        <f>LOOKUP(H9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65</v>
      </c>
      <c r="J9" s="5">
        <f>P9</f>
        <v>13.11</v>
      </c>
      <c r="K9" s="2">
        <f>LOOKUP(J9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42</v>
      </c>
      <c r="L9" s="2">
        <f>SUM(G9,I9,K9)</f>
        <v>139</v>
      </c>
      <c r="M9" s="2">
        <v>6</v>
      </c>
      <c r="N9" s="3" t="str">
        <f>B9</f>
        <v>Михайлова Анастасия</v>
      </c>
      <c r="O9" s="1">
        <f>E9</f>
        <v>518</v>
      </c>
      <c r="P9" s="11">
        <v>13.11</v>
      </c>
    </row>
    <row r="10" spans="1:16">
      <c r="A10" s="2">
        <f>M10</f>
        <v>7</v>
      </c>
      <c r="B10" s="3" t="s">
        <v>67</v>
      </c>
      <c r="C10" s="4">
        <v>12</v>
      </c>
      <c r="D10" s="1" t="s">
        <v>27</v>
      </c>
      <c r="E10" s="1">
        <v>511</v>
      </c>
      <c r="F10" s="2">
        <v>21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42</v>
      </c>
      <c r="H10" s="2">
        <v>15</v>
      </c>
      <c r="I10" s="2">
        <f>LOOKUP(H10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50</v>
      </c>
      <c r="J10" s="5">
        <f>P10</f>
        <v>14.54</v>
      </c>
      <c r="K10" s="2">
        <f>LOOKUP(J10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31</v>
      </c>
      <c r="L10" s="2">
        <f>SUM(G10,I10,K10)</f>
        <v>123</v>
      </c>
      <c r="M10" s="2">
        <v>7</v>
      </c>
      <c r="N10" s="3" t="str">
        <f>B10</f>
        <v>Фурман Юлия</v>
      </c>
      <c r="O10" s="1">
        <f>E10</f>
        <v>511</v>
      </c>
      <c r="P10" s="2">
        <v>14.54</v>
      </c>
    </row>
    <row r="11" spans="1:16">
      <c r="A11" s="2">
        <f>M11</f>
        <v>8</v>
      </c>
      <c r="B11" s="3" t="s">
        <v>73</v>
      </c>
      <c r="C11" s="4">
        <v>12</v>
      </c>
      <c r="D11" s="11">
        <v>58</v>
      </c>
      <c r="E11" s="1">
        <v>16</v>
      </c>
      <c r="F11" s="2">
        <v>11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22</v>
      </c>
      <c r="H11" s="2">
        <v>30</v>
      </c>
      <c r="I11" s="2">
        <f>LOOKUP(H11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65</v>
      </c>
      <c r="J11" s="5">
        <f>P11</f>
        <v>15.59</v>
      </c>
      <c r="K11" s="2">
        <f>LOOKUP(J11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25</v>
      </c>
      <c r="L11" s="2">
        <f>SUM(G11,I11,K11)</f>
        <v>112</v>
      </c>
      <c r="M11" s="2">
        <v>8</v>
      </c>
      <c r="N11" s="3" t="str">
        <f>B11</f>
        <v>Акулова Настя</v>
      </c>
      <c r="O11" s="1">
        <f>E11</f>
        <v>16</v>
      </c>
      <c r="P11" s="2">
        <v>15.59</v>
      </c>
    </row>
    <row r="12" spans="1:16">
      <c r="A12" s="2">
        <f t="shared" ref="A4:A27" si="0">M12</f>
        <v>0</v>
      </c>
      <c r="B12" s="3"/>
      <c r="C12" s="4"/>
      <c r="D12" s="1"/>
      <c r="E12" s="1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12" s="5">
        <f t="shared" ref="J5:J27" si="1">P12</f>
        <v>0</v>
      </c>
      <c r="K12" s="2">
        <f>LOOKUP(J12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ref="L4:L27" si="2">SUM(G12,I12,K12)</f>
        <v>0</v>
      </c>
      <c r="M12" s="2"/>
      <c r="N12" s="3">
        <f t="shared" ref="N4:N27" si="3">B12</f>
        <v>0</v>
      </c>
      <c r="O12" s="1">
        <f t="shared" ref="O5:O27" si="4">E12</f>
        <v>0</v>
      </c>
      <c r="P12" s="2"/>
    </row>
    <row r="13" spans="1:16">
      <c r="A13" s="2">
        <f t="shared" si="0"/>
        <v>0</v>
      </c>
      <c r="B13" s="3"/>
      <c r="C13" s="4"/>
      <c r="D13" s="1"/>
      <c r="E13" s="1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13" s="5">
        <f t="shared" si="1"/>
        <v>0</v>
      </c>
      <c r="K13" s="2">
        <f>LOOKUP(J13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2"/>
        <v>0</v>
      </c>
      <c r="M13" s="2"/>
      <c r="N13" s="3">
        <f t="shared" si="3"/>
        <v>0</v>
      </c>
      <c r="O13" s="1">
        <f t="shared" si="4"/>
        <v>0</v>
      </c>
      <c r="P13" s="2"/>
    </row>
    <row r="14" spans="1:16">
      <c r="A14" s="2">
        <f t="shared" si="0"/>
        <v>0</v>
      </c>
      <c r="B14" s="3"/>
      <c r="C14" s="4"/>
      <c r="D14" s="1"/>
      <c r="E14" s="1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14" s="5">
        <f t="shared" si="1"/>
        <v>0</v>
      </c>
      <c r="K14" s="2">
        <f>LOOKUP(J14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2"/>
        <v>0</v>
      </c>
      <c r="M14" s="2"/>
      <c r="N14" s="3">
        <f t="shared" si="3"/>
        <v>0</v>
      </c>
      <c r="O14" s="1">
        <f t="shared" si="4"/>
        <v>0</v>
      </c>
      <c r="P14" s="2"/>
    </row>
    <row r="15" spans="1:16">
      <c r="A15" s="2">
        <f t="shared" si="0"/>
        <v>0</v>
      </c>
      <c r="B15" s="3"/>
      <c r="C15" s="4"/>
      <c r="D15" s="1"/>
      <c r="E15" s="1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15" s="5">
        <f t="shared" si="1"/>
        <v>0</v>
      </c>
      <c r="K15" s="2">
        <f>LOOKUP(J15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2"/>
        <v>0</v>
      </c>
      <c r="M15" s="2"/>
      <c r="N15" s="3">
        <f t="shared" si="3"/>
        <v>0</v>
      </c>
      <c r="O15" s="1">
        <f t="shared" si="4"/>
        <v>0</v>
      </c>
      <c r="P15" s="2"/>
    </row>
    <row r="16" spans="1:16">
      <c r="A16" s="2">
        <f t="shared" si="0"/>
        <v>0</v>
      </c>
      <c r="B16" s="3"/>
      <c r="C16" s="4"/>
      <c r="D16" s="1"/>
      <c r="E16" s="1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16" s="5">
        <f t="shared" si="1"/>
        <v>0</v>
      </c>
      <c r="K16" s="2">
        <f>LOOKUP(J16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2"/>
        <v>0</v>
      </c>
      <c r="M16" s="2"/>
      <c r="N16" s="3">
        <f t="shared" si="3"/>
        <v>0</v>
      </c>
      <c r="O16" s="1">
        <f t="shared" si="4"/>
        <v>0</v>
      </c>
      <c r="P16" s="2"/>
    </row>
    <row r="17" spans="1:16">
      <c r="A17" s="2">
        <f t="shared" si="0"/>
        <v>0</v>
      </c>
      <c r="B17" s="3"/>
      <c r="C17" s="4"/>
      <c r="D17" s="1"/>
      <c r="E17" s="1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17" s="5">
        <f t="shared" si="1"/>
        <v>0</v>
      </c>
      <c r="K17" s="2">
        <f>LOOKUP(J17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2"/>
        <v>0</v>
      </c>
      <c r="M17" s="2"/>
      <c r="N17" s="3">
        <f t="shared" si="3"/>
        <v>0</v>
      </c>
      <c r="O17" s="1">
        <f t="shared" si="4"/>
        <v>0</v>
      </c>
      <c r="P17" s="2"/>
    </row>
    <row r="18" spans="1:16">
      <c r="A18" s="2">
        <f t="shared" si="0"/>
        <v>0</v>
      </c>
      <c r="B18" s="3"/>
      <c r="C18" s="4"/>
      <c r="D18" s="1"/>
      <c r="E18" s="1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18" s="5">
        <f t="shared" si="1"/>
        <v>0</v>
      </c>
      <c r="K18" s="2">
        <f>LOOKUP(J18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2"/>
        <v>0</v>
      </c>
      <c r="M18" s="2"/>
      <c r="N18" s="3">
        <f t="shared" si="3"/>
        <v>0</v>
      </c>
      <c r="O18" s="1">
        <f t="shared" si="4"/>
        <v>0</v>
      </c>
      <c r="P18" s="1"/>
    </row>
    <row r="19" spans="1:16">
      <c r="A19" s="2">
        <f t="shared" si="0"/>
        <v>0</v>
      </c>
      <c r="B19" s="3"/>
      <c r="C19" s="4"/>
      <c r="D19" s="1"/>
      <c r="E19" s="1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19" s="5">
        <f t="shared" si="1"/>
        <v>0</v>
      </c>
      <c r="K19" s="2">
        <f>LOOKUP(J19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2"/>
        <v>0</v>
      </c>
      <c r="M19" s="2"/>
      <c r="N19" s="3">
        <f t="shared" si="3"/>
        <v>0</v>
      </c>
      <c r="O19" s="1">
        <f t="shared" si="4"/>
        <v>0</v>
      </c>
      <c r="P19" s="2"/>
    </row>
    <row r="20" spans="1:16">
      <c r="A20" s="2">
        <f t="shared" si="0"/>
        <v>0</v>
      </c>
      <c r="B20" s="3"/>
      <c r="C20" s="4"/>
      <c r="D20" s="1"/>
      <c r="E20" s="1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20" s="5">
        <f t="shared" si="1"/>
        <v>0</v>
      </c>
      <c r="K20" s="2">
        <f>LOOKUP(J20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2"/>
        <v>0</v>
      </c>
      <c r="M20" s="2"/>
      <c r="N20" s="3">
        <f t="shared" si="3"/>
        <v>0</v>
      </c>
      <c r="O20" s="1">
        <f t="shared" si="4"/>
        <v>0</v>
      </c>
      <c r="P20" s="2"/>
    </row>
    <row r="21" spans="1:16">
      <c r="A21" s="2">
        <f t="shared" si="0"/>
        <v>0</v>
      </c>
      <c r="B21" s="3"/>
      <c r="C21" s="4"/>
      <c r="D21" s="1"/>
      <c r="E21" s="1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21" s="5">
        <f t="shared" si="1"/>
        <v>0</v>
      </c>
      <c r="K21" s="2">
        <f>LOOKUP(J21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2"/>
        <v>0</v>
      </c>
      <c r="M21" s="2"/>
      <c r="N21" s="3">
        <f t="shared" si="3"/>
        <v>0</v>
      </c>
      <c r="O21" s="1">
        <f t="shared" si="4"/>
        <v>0</v>
      </c>
      <c r="P21" s="2"/>
    </row>
    <row r="22" spans="1:16">
      <c r="A22" s="2">
        <f t="shared" si="0"/>
        <v>0</v>
      </c>
      <c r="B22" s="3"/>
      <c r="C22" s="4"/>
      <c r="D22" s="1"/>
      <c r="E22" s="1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22" s="5">
        <f t="shared" si="1"/>
        <v>0</v>
      </c>
      <c r="K22" s="2">
        <f>LOOKUP(J22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2"/>
        <v>0</v>
      </c>
      <c r="M22" s="2"/>
      <c r="N22" s="3">
        <f t="shared" si="3"/>
        <v>0</v>
      </c>
      <c r="O22" s="1">
        <f t="shared" si="4"/>
        <v>0</v>
      </c>
      <c r="P22" s="2"/>
    </row>
    <row r="23" spans="1:16">
      <c r="A23" s="2">
        <f t="shared" si="0"/>
        <v>0</v>
      </c>
      <c r="B23" s="3"/>
      <c r="C23" s="4"/>
      <c r="D23" s="1"/>
      <c r="E23" s="1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23" s="5">
        <f t="shared" si="1"/>
        <v>0</v>
      </c>
      <c r="K23" s="2">
        <f>LOOKUP(J23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2"/>
        <v>0</v>
      </c>
      <c r="M23" s="2"/>
      <c r="N23" s="3">
        <f t="shared" si="3"/>
        <v>0</v>
      </c>
      <c r="O23" s="1">
        <f t="shared" si="4"/>
        <v>0</v>
      </c>
      <c r="P23" s="2"/>
    </row>
    <row r="24" spans="1:16">
      <c r="A24" s="2">
        <f t="shared" si="0"/>
        <v>0</v>
      </c>
      <c r="B24" s="3"/>
      <c r="C24" s="4"/>
      <c r="D24" s="1"/>
      <c r="E24" s="1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24" s="5">
        <f t="shared" si="1"/>
        <v>0</v>
      </c>
      <c r="K24" s="2">
        <f>LOOKUP(J24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2"/>
        <v>0</v>
      </c>
      <c r="M24" s="2"/>
      <c r="N24" s="3">
        <f t="shared" si="3"/>
        <v>0</v>
      </c>
      <c r="O24" s="1">
        <f t="shared" si="4"/>
        <v>0</v>
      </c>
      <c r="P24" s="2"/>
    </row>
    <row r="25" spans="1:16">
      <c r="A25" s="2">
        <f t="shared" si="0"/>
        <v>0</v>
      </c>
      <c r="B25" s="3"/>
      <c r="C25" s="4"/>
      <c r="D25" s="1"/>
      <c r="E25" s="1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25" s="5">
        <f t="shared" si="1"/>
        <v>0</v>
      </c>
      <c r="K25" s="2">
        <f>LOOKUP(J25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2"/>
        <v>0</v>
      </c>
      <c r="M25" s="2"/>
      <c r="N25" s="3">
        <f t="shared" si="3"/>
        <v>0</v>
      </c>
      <c r="O25" s="1">
        <f t="shared" si="4"/>
        <v>0</v>
      </c>
      <c r="P25" s="2"/>
    </row>
    <row r="26" spans="1:16">
      <c r="A26" s="2">
        <f t="shared" si="0"/>
        <v>0</v>
      </c>
      <c r="B26" s="3"/>
      <c r="C26" s="4"/>
      <c r="D26" s="1"/>
      <c r="E26" s="1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26" s="5">
        <f t="shared" si="1"/>
        <v>0</v>
      </c>
      <c r="K26" s="2">
        <f>LOOKUP(J26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2"/>
        <v>0</v>
      </c>
      <c r="M26" s="2"/>
      <c r="N26" s="3">
        <f t="shared" si="3"/>
        <v>0</v>
      </c>
      <c r="O26" s="1">
        <f t="shared" si="4"/>
        <v>0</v>
      </c>
      <c r="P26" s="2"/>
    </row>
    <row r="27" spans="1:16">
      <c r="A27" s="2">
        <f t="shared" si="0"/>
        <v>0</v>
      </c>
      <c r="B27" s="3"/>
      <c r="C27" s="4"/>
      <c r="D27" s="1"/>
      <c r="E27" s="1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7" s="2"/>
      <c r="I27" s="2">
        <f>LOOKUP(H27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27" s="5">
        <f t="shared" si="1"/>
        <v>0</v>
      </c>
      <c r="K27" s="2">
        <f>LOOKUP(J27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2"/>
        <v>0</v>
      </c>
      <c r="M27" s="2"/>
      <c r="N27" s="3">
        <f t="shared" si="3"/>
        <v>0</v>
      </c>
      <c r="O27" s="1">
        <f t="shared" si="4"/>
        <v>0</v>
      </c>
      <c r="P27" s="2"/>
    </row>
    <row r="28" spans="1:16">
      <c r="A28" s="2">
        <f t="shared" ref="A28:A37" si="5">M28</f>
        <v>0</v>
      </c>
      <c r="B28" s="3"/>
      <c r="C28" s="4"/>
      <c r="D28" s="10"/>
      <c r="E28" s="10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8" s="2"/>
      <c r="I28" s="2">
        <f>LOOKUP(H28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28" s="5">
        <f t="shared" ref="J28:J37" si="6">P28</f>
        <v>0</v>
      </c>
      <c r="K28" s="2">
        <f>LOOKUP(J28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ref="L28:L37" si="7">SUM(G28,I28,K28)</f>
        <v>0</v>
      </c>
      <c r="M28" s="2"/>
      <c r="N28" s="3">
        <f t="shared" ref="N28:N37" si="8">B28</f>
        <v>0</v>
      </c>
      <c r="O28" s="10">
        <f t="shared" ref="O28:O37" si="9">E28</f>
        <v>0</v>
      </c>
      <c r="P28" s="2"/>
    </row>
    <row r="29" spans="1:16">
      <c r="A29" s="2">
        <f t="shared" si="5"/>
        <v>0</v>
      </c>
      <c r="B29" s="3"/>
      <c r="C29" s="4"/>
      <c r="D29" s="10"/>
      <c r="E29" s="10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9" s="2"/>
      <c r="I29" s="2">
        <f>LOOKUP(H29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29" s="5">
        <f t="shared" si="6"/>
        <v>0</v>
      </c>
      <c r="K29" s="2">
        <f>LOOKUP(J29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10">
        <f t="shared" si="9"/>
        <v>0</v>
      </c>
      <c r="P29" s="2"/>
    </row>
    <row r="30" spans="1:16">
      <c r="A30" s="2">
        <f t="shared" si="5"/>
        <v>0</v>
      </c>
      <c r="B30" s="3"/>
      <c r="C30" s="4"/>
      <c r="D30" s="10"/>
      <c r="E30" s="10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0" s="2"/>
      <c r="I30" s="2">
        <f>LOOKUP(H30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30" s="5">
        <f t="shared" si="6"/>
        <v>0</v>
      </c>
      <c r="K30" s="2">
        <f>LOOKUP(J30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10">
        <f t="shared" si="9"/>
        <v>0</v>
      </c>
      <c r="P30" s="2"/>
    </row>
    <row r="31" spans="1:16">
      <c r="A31" s="2">
        <f t="shared" si="5"/>
        <v>0</v>
      </c>
      <c r="B31" s="3"/>
      <c r="C31" s="4"/>
      <c r="D31" s="10"/>
      <c r="E31" s="10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1" s="2"/>
      <c r="I31" s="2">
        <f>LOOKUP(H31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31" s="5">
        <f t="shared" si="6"/>
        <v>0</v>
      </c>
      <c r="K31" s="2">
        <f>LOOKUP(J31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10">
        <f t="shared" si="9"/>
        <v>0</v>
      </c>
      <c r="P31" s="2"/>
    </row>
    <row r="32" spans="1:16">
      <c r="A32" s="2">
        <f t="shared" si="5"/>
        <v>0</v>
      </c>
      <c r="B32" s="3"/>
      <c r="C32" s="4"/>
      <c r="D32" s="10"/>
      <c r="E32" s="10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2" s="2"/>
      <c r="I32" s="2">
        <f>LOOKUP(H32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32" s="5">
        <f t="shared" si="6"/>
        <v>0</v>
      </c>
      <c r="K32" s="2">
        <f>LOOKUP(J32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10">
        <f t="shared" si="9"/>
        <v>0</v>
      </c>
      <c r="P32" s="2"/>
    </row>
    <row r="33" spans="1:16">
      <c r="A33" s="2">
        <f t="shared" si="5"/>
        <v>0</v>
      </c>
      <c r="B33" s="3"/>
      <c r="C33" s="4"/>
      <c r="D33" s="10"/>
      <c r="E33" s="10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3" s="2"/>
      <c r="I33" s="2">
        <f>LOOKUP(H33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33" s="5">
        <f t="shared" si="6"/>
        <v>0</v>
      </c>
      <c r="K33" s="2">
        <f>LOOKUP(J33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10">
        <f t="shared" si="9"/>
        <v>0</v>
      </c>
      <c r="P33" s="2"/>
    </row>
    <row r="34" spans="1:16">
      <c r="A34" s="2">
        <f t="shared" si="5"/>
        <v>0</v>
      </c>
      <c r="B34" s="3"/>
      <c r="C34" s="4"/>
      <c r="D34" s="10"/>
      <c r="E34" s="10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4" s="2"/>
      <c r="I34" s="2">
        <f>LOOKUP(H34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34" s="5">
        <f t="shared" si="6"/>
        <v>0</v>
      </c>
      <c r="K34" s="2">
        <f>LOOKUP(J34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10">
        <f t="shared" si="9"/>
        <v>0</v>
      </c>
      <c r="P34" s="2"/>
    </row>
    <row r="35" spans="1:16">
      <c r="A35" s="2">
        <f t="shared" si="5"/>
        <v>0</v>
      </c>
      <c r="B35" s="3"/>
      <c r="C35" s="4"/>
      <c r="D35" s="10"/>
      <c r="E35" s="10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5" s="2"/>
      <c r="I35" s="2">
        <f>LOOKUP(H35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35" s="5">
        <f t="shared" si="6"/>
        <v>0</v>
      </c>
      <c r="K35" s="2">
        <f>LOOKUP(J35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10">
        <f t="shared" si="9"/>
        <v>0</v>
      </c>
      <c r="P35" s="2"/>
    </row>
    <row r="36" spans="1:16">
      <c r="A36" s="2">
        <f t="shared" si="5"/>
        <v>0</v>
      </c>
      <c r="B36" s="3"/>
      <c r="C36" s="4"/>
      <c r="D36" s="10"/>
      <c r="E36" s="10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6" s="2"/>
      <c r="I36" s="2">
        <f>LOOKUP(H36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36" s="5">
        <f t="shared" si="6"/>
        <v>0</v>
      </c>
      <c r="K36" s="2">
        <f>LOOKUP(J36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10">
        <f t="shared" si="9"/>
        <v>0</v>
      </c>
      <c r="P36" s="2"/>
    </row>
    <row r="37" spans="1:16">
      <c r="A37" s="2">
        <f t="shared" si="5"/>
        <v>0</v>
      </c>
      <c r="B37" s="3"/>
      <c r="C37" s="4"/>
      <c r="D37" s="10"/>
      <c r="E37" s="10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7" s="2"/>
      <c r="I37" s="2">
        <f>LOOKUP(H37,{0,1,2,3,4,5,6,7,8,9,10,11,12,13,14,15,16,17,18,19,20,21,22,23,24,25,26,27,28,29,30,31,32,33,34,35,36,37,38,39,40,41,42,43,44,45,46,47,48,49,50,52,54,56,58,60,62,64,66,68,70,73,76,79,82,85},{0,6,11,16,21,25,29,32,35,38,40,42,44,46,48,50,51,52,53,54,55,56,57,58,59,60,61,62,63,64,65,66,67,68,69,70,71,72,73,74,75,76,77,78,79,80,81,82,83,84,85,86,87,88,89,90,91,92,93,94,95,96,97,98,99,100})</f>
        <v>0</v>
      </c>
      <c r="J37" s="5">
        <f t="shared" si="6"/>
        <v>0</v>
      </c>
      <c r="K37" s="2">
        <f>LOOKUP(J37,{0,5,6.3,6.36,6.42,6.48,6.54,7,7.06,7.12,7.18,7.24,7.3,7.36,7.42,7.48,7.54,8,8.06,8.12,8.18,8.24,8.3,8.36,8.42,8.48,8.54,9,9.06,9.12,9.18,9.24,9.3,9.36,9.42,9.48,9.54,10,10.08,10.16,10.24,10.32,10.4,10.48,10.56,11.04,11.12,11.2,11.28,11.36,11.44,11.52,12,12.08,12.16,12.24,12.32,12.4,12.48,12.56,13.04,13.12,13.2,13.3,13.4,13.5,14,14.1,14.2,14.3,14.4,14.5,15,15.1,15.2,15.3,15.4,15.5,16,16.15,16.3,16.45,17,17.15,17.3,17.45,18,18.2,18.4,19,19.2,19.4,20,20.2,20.4,21,21.25,21.5,22.2,22.5,23.2,24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10">
        <f t="shared" si="9"/>
        <v>0</v>
      </c>
      <c r="P37" s="2"/>
    </row>
  </sheetData>
  <autoFilter ref="L1:L27"/>
  <sortState ref="A4:P11">
    <sortCondition descending="1" ref="L4:L11"/>
  </sortState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M14"/>
    </sheetView>
  </sheetViews>
  <sheetFormatPr defaultRowHeight="15"/>
  <cols>
    <col min="1" max="1" width="4.5703125" customWidth="1"/>
    <col min="2" max="2" width="32.5703125" customWidth="1"/>
    <col min="5" max="5" width="7.7109375" customWidth="1"/>
    <col min="13" max="13" width="4.28515625" customWidth="1"/>
    <col min="14" max="14" width="32.42578125" customWidth="1"/>
    <col min="15" max="15" width="8.4257812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10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>M4</f>
        <v>1</v>
      </c>
      <c r="B4" s="3" t="s">
        <v>53</v>
      </c>
      <c r="C4" s="4">
        <v>13</v>
      </c>
      <c r="D4" s="1">
        <v>58</v>
      </c>
      <c r="E4" s="1">
        <v>17</v>
      </c>
      <c r="F4" s="2">
        <v>36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72</v>
      </c>
      <c r="H4" s="2">
        <v>20</v>
      </c>
      <c r="I4" s="2">
        <f>LOOKUP(H4,{0,1,2,3,4,5,6,7,8,9,10,11,12,13,14,15,16,17,18,19,20,21,22,23,24,25,26,27,28,29,30,31,32,33},{0,6,11,16,21,26,30,34,38,41,44,47,50,53,56,59,62,65,68,71,74,76,78,80,82,84,86,88,90,92,94,96,98,100})</f>
        <v>74</v>
      </c>
      <c r="J4" s="5">
        <f>P4-1</f>
        <v>11.44</v>
      </c>
      <c r="K4" s="2">
        <f>LOOKUP(J4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47</v>
      </c>
      <c r="L4" s="2">
        <f>SUM(G4,I4,K4)</f>
        <v>193</v>
      </c>
      <c r="M4" s="2">
        <v>1</v>
      </c>
      <c r="N4" s="3" t="str">
        <f>B4</f>
        <v>Колпаков Денис</v>
      </c>
      <c r="O4" s="1">
        <f>E4</f>
        <v>17</v>
      </c>
      <c r="P4" s="1">
        <v>12.44</v>
      </c>
    </row>
    <row r="5" spans="1:16">
      <c r="A5" s="2">
        <f>M5</f>
        <v>3</v>
      </c>
      <c r="B5" s="6" t="s">
        <v>54</v>
      </c>
      <c r="C5" s="7">
        <v>13</v>
      </c>
      <c r="D5" s="2">
        <v>58</v>
      </c>
      <c r="E5" s="2">
        <v>14</v>
      </c>
      <c r="F5" s="2">
        <v>33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66</v>
      </c>
      <c r="H5" s="2">
        <v>28</v>
      </c>
      <c r="I5" s="2">
        <f>LOOKUP(H5,{0,1,2,3,4,5,6,7,8,9,10,11,12,13,14,15,16,17,18,19,20,21,22,23,24,25,26,27,28,29,30,31,32,33},{0,6,11,16,21,26,30,34,38,41,44,47,50,53,56,59,62,65,68,71,74,76,78,80,82,84,86,88,90,92,94,96,98,100})</f>
        <v>90</v>
      </c>
      <c r="J5" s="5">
        <f>P5-1</f>
        <v>14.19</v>
      </c>
      <c r="K5" s="2">
        <f>LOOKUP(J5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28</v>
      </c>
      <c r="L5" s="2">
        <f>SUM(G5,I5,K5)</f>
        <v>184</v>
      </c>
      <c r="M5" s="2">
        <v>3</v>
      </c>
      <c r="N5" s="3" t="str">
        <f>B5</f>
        <v>Толстых Андрей</v>
      </c>
      <c r="O5" s="1">
        <f>E5</f>
        <v>14</v>
      </c>
      <c r="P5" s="2">
        <v>15.19</v>
      </c>
    </row>
    <row r="6" spans="1:16">
      <c r="A6" s="2">
        <f>M6</f>
        <v>2</v>
      </c>
      <c r="B6" s="6" t="s">
        <v>57</v>
      </c>
      <c r="C6" s="7">
        <v>13</v>
      </c>
      <c r="D6" s="2">
        <v>1</v>
      </c>
      <c r="E6" s="2">
        <v>75</v>
      </c>
      <c r="F6" s="2">
        <v>36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72</v>
      </c>
      <c r="H6" s="2">
        <v>7</v>
      </c>
      <c r="I6" s="2">
        <f>LOOKUP(H6,{0,1,2,3,4,5,6,7,8,9,10,11,12,13,14,15,16,17,18,19,20,21,22,23,24,25,26,27,28,29,30,31,32,33},{0,6,11,16,21,26,30,34,38,41,44,47,50,53,56,59,62,65,68,71,74,76,78,80,82,84,86,88,90,92,94,96,98,100})</f>
        <v>34</v>
      </c>
      <c r="J6" s="5">
        <f>P6-1</f>
        <v>8.0299999999999994</v>
      </c>
      <c r="K6" s="2">
        <f>LOOKUP(J6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78</v>
      </c>
      <c r="L6" s="2">
        <f>SUM(G6,I6,K6)</f>
        <v>184</v>
      </c>
      <c r="M6" s="2">
        <v>2</v>
      </c>
      <c r="N6" s="3" t="str">
        <f>B6</f>
        <v>Кривоногов Федор</v>
      </c>
      <c r="O6" s="1">
        <f>E6</f>
        <v>75</v>
      </c>
      <c r="P6" s="2">
        <v>9.0299999999999994</v>
      </c>
    </row>
    <row r="7" spans="1:16">
      <c r="A7" s="2">
        <f>M7</f>
        <v>4</v>
      </c>
      <c r="B7" s="6" t="s">
        <v>68</v>
      </c>
      <c r="C7" s="7">
        <v>12</v>
      </c>
      <c r="D7" s="2" t="s">
        <v>27</v>
      </c>
      <c r="E7" s="2">
        <v>523</v>
      </c>
      <c r="F7" s="2">
        <v>36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72</v>
      </c>
      <c r="H7" s="2">
        <v>11</v>
      </c>
      <c r="I7" s="2">
        <f>LOOKUP(H7,{0,1,2,3,4,5,6,7,8,9,10,11,12,13,14,15,16,17,18,19,20,21,22,23,24,25,26,27,28,29,30,31,32,33},{0,6,11,16,21,26,30,34,38,41,44,47,50,53,56,59,62,65,68,71,74,76,78,80,82,84,86,88,90,92,94,96,98,100})</f>
        <v>47</v>
      </c>
      <c r="J7" s="5">
        <f>P7-1</f>
        <v>9.4499999999999993</v>
      </c>
      <c r="K7" s="2">
        <f>LOOKUP(J7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63</v>
      </c>
      <c r="L7" s="2">
        <f>SUM(G7,I7,K7)</f>
        <v>182</v>
      </c>
      <c r="M7" s="2">
        <v>4</v>
      </c>
      <c r="N7" s="3" t="str">
        <f>B7</f>
        <v>Захаров Дмитрий</v>
      </c>
      <c r="O7" s="1">
        <f>E7</f>
        <v>523</v>
      </c>
      <c r="P7" s="2">
        <v>10.45</v>
      </c>
    </row>
    <row r="8" spans="1:16">
      <c r="A8" s="2">
        <f>M8</f>
        <v>5</v>
      </c>
      <c r="B8" s="6" t="s">
        <v>59</v>
      </c>
      <c r="C8" s="7">
        <v>12</v>
      </c>
      <c r="D8" s="2">
        <v>3</v>
      </c>
      <c r="E8" s="2">
        <v>337</v>
      </c>
      <c r="F8" s="2">
        <v>28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56</v>
      </c>
      <c r="H8" s="2">
        <v>21</v>
      </c>
      <c r="I8" s="2">
        <f>LOOKUP(H8,{0,1,2,3,4,5,6,7,8,9,10,11,12,13,14,15,16,17,18,19,20,21,22,23,24,25,26,27,28,29,30,31,32,33},{0,6,11,16,21,26,30,34,38,41,44,47,50,53,56,59,62,65,68,71,74,76,78,80,82,84,86,88,90,92,94,96,98,100})</f>
        <v>76</v>
      </c>
      <c r="J8" s="5">
        <f>P8-1</f>
        <v>12.1</v>
      </c>
      <c r="K8" s="2">
        <f>LOOKUP(J8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44</v>
      </c>
      <c r="L8" s="2">
        <f>SUM(G8,I8,K8)</f>
        <v>176</v>
      </c>
      <c r="M8" s="2">
        <v>5</v>
      </c>
      <c r="N8" s="3" t="str">
        <f>B8</f>
        <v>Польдяев Влад</v>
      </c>
      <c r="O8" s="1">
        <f>E8</f>
        <v>337</v>
      </c>
      <c r="P8" s="2">
        <v>13.1</v>
      </c>
    </row>
    <row r="9" spans="1:16">
      <c r="A9" s="2">
        <f>M9</f>
        <v>6</v>
      </c>
      <c r="B9" s="6" t="s">
        <v>58</v>
      </c>
      <c r="C9" s="7">
        <v>12</v>
      </c>
      <c r="D9" s="2">
        <v>3</v>
      </c>
      <c r="E9" s="2">
        <v>331</v>
      </c>
      <c r="F9" s="2">
        <v>25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50</v>
      </c>
      <c r="H9" s="2">
        <v>23</v>
      </c>
      <c r="I9" s="2">
        <f>LOOKUP(H9,{0,1,2,3,4,5,6,7,8,9,10,11,12,13,14,15,16,17,18,19,20,21,22,23,24,25,26,27,28,29,30,31,32,33},{0,6,11,16,21,26,30,34,38,41,44,47,50,53,56,59,62,65,68,71,74,76,78,80,82,84,86,88,90,92,94,96,98,100})</f>
        <v>80</v>
      </c>
      <c r="J9" s="5">
        <f>P9-1</f>
        <v>12.19</v>
      </c>
      <c r="K9" s="2">
        <f>LOOKUP(J9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43</v>
      </c>
      <c r="L9" s="2">
        <f>SUM(G9,I9,K9)</f>
        <v>173</v>
      </c>
      <c r="M9" s="2">
        <v>6</v>
      </c>
      <c r="N9" s="3" t="str">
        <f>B9</f>
        <v>Иберфлюс Данил</v>
      </c>
      <c r="O9" s="1">
        <f>E9</f>
        <v>331</v>
      </c>
      <c r="P9" s="2">
        <v>13.19</v>
      </c>
    </row>
    <row r="10" spans="1:16">
      <c r="A10" s="2">
        <f>M10</f>
        <v>7</v>
      </c>
      <c r="B10" s="6" t="s">
        <v>55</v>
      </c>
      <c r="C10" s="7">
        <v>13</v>
      </c>
      <c r="D10" s="2">
        <v>58</v>
      </c>
      <c r="E10" s="2">
        <v>27</v>
      </c>
      <c r="F10" s="2">
        <v>31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62</v>
      </c>
      <c r="H10" s="2">
        <v>15</v>
      </c>
      <c r="I10" s="2">
        <f>LOOKUP(H10,{0,1,2,3,4,5,6,7,8,9,10,11,12,13,14,15,16,17,18,19,20,21,22,23,24,25,26,27,28,29,30,31,32,33},{0,6,11,16,21,26,30,34,38,41,44,47,50,53,56,59,62,65,68,71,74,76,78,80,82,84,86,88,90,92,94,96,98,100})</f>
        <v>59</v>
      </c>
      <c r="J10" s="5">
        <f>P10-1</f>
        <v>11.45</v>
      </c>
      <c r="K10" s="2">
        <f>LOOKUP(J10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47</v>
      </c>
      <c r="L10" s="2">
        <f>SUM(G10,I10,K10)</f>
        <v>168</v>
      </c>
      <c r="M10" s="2">
        <v>7</v>
      </c>
      <c r="N10" s="3" t="str">
        <f>B10</f>
        <v>Санников Максим</v>
      </c>
      <c r="O10" s="1">
        <f>E10</f>
        <v>27</v>
      </c>
      <c r="P10" s="2">
        <v>12.45</v>
      </c>
    </row>
    <row r="11" spans="1:16">
      <c r="A11" s="2">
        <f>M11</f>
        <v>8</v>
      </c>
      <c r="B11" s="6" t="s">
        <v>56</v>
      </c>
      <c r="C11" s="7">
        <v>13</v>
      </c>
      <c r="D11" s="2">
        <v>3</v>
      </c>
      <c r="E11" s="2">
        <v>346</v>
      </c>
      <c r="F11" s="2">
        <v>14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28</v>
      </c>
      <c r="H11" s="2">
        <v>20</v>
      </c>
      <c r="I11" s="2">
        <f>LOOKUP(H11,{0,1,2,3,4,5,6,7,8,9,10,11,12,13,14,15,16,17,18,19,20,21,22,23,24,25,26,27,28,29,30,31,32,33},{0,6,11,16,21,26,30,34,38,41,44,47,50,53,56,59,62,65,68,71,74,76,78,80,82,84,86,88,90,92,94,96,98,100})</f>
        <v>74</v>
      </c>
      <c r="J11" s="5">
        <f>P11-1</f>
        <v>10.53</v>
      </c>
      <c r="K11" s="2">
        <f>LOOKUP(J11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54</v>
      </c>
      <c r="L11" s="2">
        <f>SUM(G11,I11,K11)</f>
        <v>156</v>
      </c>
      <c r="M11" s="2">
        <v>8</v>
      </c>
      <c r="N11" s="3" t="str">
        <f>B11</f>
        <v>Кремлев Евгений</v>
      </c>
      <c r="O11" s="1">
        <f>E11</f>
        <v>346</v>
      </c>
      <c r="P11" s="2">
        <v>11.53</v>
      </c>
    </row>
    <row r="12" spans="1:16">
      <c r="A12" s="2">
        <f>M12</f>
        <v>9</v>
      </c>
      <c r="B12" s="6" t="s">
        <v>69</v>
      </c>
      <c r="C12" s="7">
        <v>13</v>
      </c>
      <c r="D12" s="2">
        <v>58</v>
      </c>
      <c r="E12" s="2">
        <v>88</v>
      </c>
      <c r="F12" s="2">
        <v>22</v>
      </c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44</v>
      </c>
      <c r="H12" s="2">
        <v>18</v>
      </c>
      <c r="I12" s="2">
        <f>LOOKUP(H12,{0,1,2,3,4,5,6,7,8,9,10,11,12,13,14,15,16,17,18,19,20,21,22,23,24,25,26,27,28,29,30,31,32,33},{0,6,11,16,21,26,30,34,38,41,44,47,50,53,56,59,62,65,68,71,74,76,78,80,82,84,86,88,90,92,94,96,98,100})</f>
        <v>68</v>
      </c>
      <c r="J12" s="5">
        <f>P12-1</f>
        <v>13.02</v>
      </c>
      <c r="K12" s="2">
        <f>LOOKUP(J12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38</v>
      </c>
      <c r="L12" s="2">
        <f>SUM(G12,I12,K12)</f>
        <v>150</v>
      </c>
      <c r="M12" s="2">
        <v>9</v>
      </c>
      <c r="N12" s="3" t="str">
        <f>B12</f>
        <v>Темерев Сергей</v>
      </c>
      <c r="O12" s="1">
        <f>E12</f>
        <v>88</v>
      </c>
      <c r="P12" s="2">
        <v>14.02</v>
      </c>
    </row>
    <row r="13" spans="1:16">
      <c r="A13" s="2">
        <f>M13</f>
        <v>10</v>
      </c>
      <c r="B13" s="6" t="s">
        <v>61</v>
      </c>
      <c r="C13" s="7">
        <v>12</v>
      </c>
      <c r="D13" s="2">
        <v>3</v>
      </c>
      <c r="E13" s="2">
        <v>338</v>
      </c>
      <c r="F13" s="2">
        <v>11</v>
      </c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22</v>
      </c>
      <c r="H13" s="2">
        <v>17</v>
      </c>
      <c r="I13" s="2">
        <f>LOOKUP(H13,{0,1,2,3,4,5,6,7,8,9,10,11,12,13,14,15,16,17,18,19,20,21,22,23,24,25,26,27,28,29,30,31,32,33},{0,6,11,16,21,26,30,34,38,41,44,47,50,53,56,59,62,65,68,71,74,76,78,80,82,84,86,88,90,92,94,96,98,100})</f>
        <v>65</v>
      </c>
      <c r="J13" s="5">
        <f>P13-1</f>
        <v>11.02</v>
      </c>
      <c r="K13" s="2">
        <f>LOOKUP(J13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53</v>
      </c>
      <c r="L13" s="2">
        <f>SUM(G13,I13,K13)</f>
        <v>140</v>
      </c>
      <c r="M13" s="2">
        <v>10</v>
      </c>
      <c r="N13" s="3" t="str">
        <f>B13</f>
        <v>Барышников Артем</v>
      </c>
      <c r="O13" s="1">
        <f>E13</f>
        <v>338</v>
      </c>
      <c r="P13" s="2">
        <v>12.02</v>
      </c>
    </row>
    <row r="14" spans="1:16">
      <c r="A14" s="2">
        <f>M14</f>
        <v>11</v>
      </c>
      <c r="B14" s="3" t="s">
        <v>60</v>
      </c>
      <c r="C14" s="4">
        <v>12</v>
      </c>
      <c r="D14" s="11">
        <v>1</v>
      </c>
      <c r="E14" s="11">
        <v>73</v>
      </c>
      <c r="F14" s="2">
        <v>13</v>
      </c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26</v>
      </c>
      <c r="H14" s="2">
        <v>0</v>
      </c>
      <c r="I14" s="2">
        <f>LOOKUP(H14,{0,1,2,3,4,5,6,7,8,9,10,11,12,13,14,15,16,17,18,19,20,21,22,23,24,25,26,27,28,29,30,31,32,33},{0,6,11,16,21,26,30,34,38,41,44,47,50,53,56,59,62,65,68,71,74,76,78,80,82,84,86,88,90,92,94,96,98,100})</f>
        <v>0</v>
      </c>
      <c r="J14" s="5">
        <f>P14-1</f>
        <v>12.08</v>
      </c>
      <c r="K14" s="2">
        <f>LOOKUP(J14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44</v>
      </c>
      <c r="L14" s="2">
        <f>SUM(G14,I14,K14)</f>
        <v>70</v>
      </c>
      <c r="M14" s="2">
        <v>11</v>
      </c>
      <c r="N14" s="3" t="str">
        <f>B14</f>
        <v>Куваев Максим</v>
      </c>
      <c r="O14" s="1">
        <f>E14</f>
        <v>73</v>
      </c>
      <c r="P14" s="2">
        <v>13.08</v>
      </c>
    </row>
    <row r="15" spans="1:16">
      <c r="A15" s="2">
        <f t="shared" ref="A5:A27" si="0">M15</f>
        <v>0</v>
      </c>
      <c r="B15" s="6"/>
      <c r="C15" s="7"/>
      <c r="D15" s="2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5" s="2"/>
      <c r="I15" s="2">
        <f>LOOKUP(H15,{0,1,2,3,4,5,6,7,8,9,10,11,12,13,14,15,16,17,18,19,20,21,22,23,24,25,26,27,28,29,30,31,32,33},{0,6,11,16,21,26,30,34,38,41,44,47,50,53,56,59,62,65,68,71,74,76,78,80,82,84,86,88,90,92,94,96,98,100})</f>
        <v>0</v>
      </c>
      <c r="J15" s="5">
        <f t="shared" ref="J5:J27" si="1">P15-1</f>
        <v>-1</v>
      </c>
      <c r="K15" s="2">
        <f>LOOKUP(J15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ref="L4:L27" si="2">SUM(G15,I15,K15)</f>
        <v>0</v>
      </c>
      <c r="M15" s="2"/>
      <c r="N15" s="3">
        <f t="shared" ref="N5:N27" si="3">B15</f>
        <v>0</v>
      </c>
      <c r="O15" s="1">
        <f t="shared" ref="O5:O27" si="4">E15</f>
        <v>0</v>
      </c>
      <c r="P15" s="2"/>
    </row>
    <row r="16" spans="1:16">
      <c r="A16" s="2">
        <f t="shared" si="0"/>
        <v>0</v>
      </c>
      <c r="B16" s="6"/>
      <c r="C16" s="7"/>
      <c r="D16" s="2"/>
      <c r="E16" s="2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6" s="2"/>
      <c r="I16" s="2">
        <f>LOOKUP(H16,{0,1,2,3,4,5,6,7,8,9,10,11,12,13,14,15,16,17,18,19,20,21,22,23,24,25,26,27,28,29,30,31,32,33},{0,6,11,16,21,26,30,34,38,41,44,47,50,53,56,59,62,65,68,71,74,76,78,80,82,84,86,88,90,92,94,96,98,100})</f>
        <v>0</v>
      </c>
      <c r="J16" s="5">
        <f t="shared" si="1"/>
        <v>-1</v>
      </c>
      <c r="K16" s="2">
        <f>LOOKUP(J16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2"/>
        <v>0</v>
      </c>
      <c r="M16" s="2"/>
      <c r="N16" s="3">
        <f t="shared" si="3"/>
        <v>0</v>
      </c>
      <c r="O16" s="1">
        <f t="shared" si="4"/>
        <v>0</v>
      </c>
      <c r="P16" s="2"/>
    </row>
    <row r="17" spans="1:16">
      <c r="A17" s="2">
        <f t="shared" si="0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7" s="2"/>
      <c r="I17" s="2">
        <f>LOOKUP(H17,{0,1,2,3,4,5,6,7,8,9,10,11,12,13,14,15,16,17,18,19,20,21,22,23,24,25,26,27,28,29,30,31,32,33},{0,6,11,16,21,26,30,34,38,41,44,47,50,53,56,59,62,65,68,71,74,76,78,80,82,84,86,88,90,92,94,96,98,100})</f>
        <v>0</v>
      </c>
      <c r="J17" s="5">
        <f t="shared" si="1"/>
        <v>-1</v>
      </c>
      <c r="K17" s="2">
        <f>LOOKUP(J17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2"/>
        <v>0</v>
      </c>
      <c r="M17" s="2"/>
      <c r="N17" s="3">
        <f t="shared" si="3"/>
        <v>0</v>
      </c>
      <c r="O17" s="1">
        <f t="shared" si="4"/>
        <v>0</v>
      </c>
      <c r="P17" s="2"/>
    </row>
    <row r="18" spans="1:16">
      <c r="A18" s="2">
        <f t="shared" si="0"/>
        <v>0</v>
      </c>
      <c r="B18" s="3"/>
      <c r="C18" s="4"/>
      <c r="D18" s="1"/>
      <c r="E18" s="1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8" s="2"/>
      <c r="I18" s="2">
        <f>LOOKUP(H18,{0,1,2,3,4,5,6,7,8,9,10,11,12,13,14,15,16,17,18,19,20,21,22,23,24,25,26,27,28,29,30,31,32,33},{0,6,11,16,21,26,30,34,38,41,44,47,50,53,56,59,62,65,68,71,74,76,78,80,82,84,86,88,90,92,94,96,98,100})</f>
        <v>0</v>
      </c>
      <c r="J18" s="5">
        <f t="shared" si="1"/>
        <v>-1</v>
      </c>
      <c r="K18" s="2">
        <f>LOOKUP(J18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2"/>
        <v>0</v>
      </c>
      <c r="M18" s="2"/>
      <c r="N18" s="3">
        <f t="shared" si="3"/>
        <v>0</v>
      </c>
      <c r="O18" s="1">
        <f t="shared" si="4"/>
        <v>0</v>
      </c>
      <c r="P18" s="1"/>
    </row>
    <row r="19" spans="1:16">
      <c r="A19" s="2">
        <f t="shared" si="0"/>
        <v>0</v>
      </c>
      <c r="B19" s="6"/>
      <c r="C19" s="7"/>
      <c r="D19" s="2"/>
      <c r="E19" s="2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9" s="2"/>
      <c r="I19" s="2">
        <f>LOOKUP(H19,{0,1,2,3,4,5,6,7,8,9,10,11,12,13,14,15,16,17,18,19,20,21,22,23,24,25,26,27,28,29,30,31,32,33},{0,6,11,16,21,26,30,34,38,41,44,47,50,53,56,59,62,65,68,71,74,76,78,80,82,84,86,88,90,92,94,96,98,100})</f>
        <v>0</v>
      </c>
      <c r="J19" s="5">
        <f t="shared" si="1"/>
        <v>-1</v>
      </c>
      <c r="K19" s="2">
        <f>LOOKUP(J19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2"/>
        <v>0</v>
      </c>
      <c r="M19" s="2"/>
      <c r="N19" s="3">
        <f t="shared" si="3"/>
        <v>0</v>
      </c>
      <c r="O19" s="1">
        <f t="shared" si="4"/>
        <v>0</v>
      </c>
      <c r="P19" s="2"/>
    </row>
    <row r="20" spans="1:16">
      <c r="A20" s="2">
        <f t="shared" si="0"/>
        <v>0</v>
      </c>
      <c r="B20" s="6"/>
      <c r="C20" s="7"/>
      <c r="D20" s="2"/>
      <c r="E20" s="2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0" s="2"/>
      <c r="I20" s="2">
        <f>LOOKUP(H20,{0,1,2,3,4,5,6,7,8,9,10,11,12,13,14,15,16,17,18,19,20,21,22,23,24,25,26,27,28,29,30,31,32,33},{0,6,11,16,21,26,30,34,38,41,44,47,50,53,56,59,62,65,68,71,74,76,78,80,82,84,86,88,90,92,94,96,98,100})</f>
        <v>0</v>
      </c>
      <c r="J20" s="5">
        <f t="shared" si="1"/>
        <v>-1</v>
      </c>
      <c r="K20" s="2">
        <f>LOOKUP(J20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2"/>
        <v>0</v>
      </c>
      <c r="M20" s="2"/>
      <c r="N20" s="3">
        <f t="shared" si="3"/>
        <v>0</v>
      </c>
      <c r="O20" s="1">
        <f t="shared" si="4"/>
        <v>0</v>
      </c>
      <c r="P20" s="2"/>
    </row>
    <row r="21" spans="1:16">
      <c r="A21" s="2">
        <f t="shared" si="0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1" s="2"/>
      <c r="I21" s="2">
        <f>LOOKUP(H21,{0,1,2,3,4,5,6,7,8,9,10,11,12,13,14,15,16,17,18,19,20,21,22,23,24,25,26,27,28,29,30,31,32,33},{0,6,11,16,21,26,30,34,38,41,44,47,50,53,56,59,62,65,68,71,74,76,78,80,82,84,86,88,90,92,94,96,98,100})</f>
        <v>0</v>
      </c>
      <c r="J21" s="5">
        <f t="shared" si="1"/>
        <v>-1</v>
      </c>
      <c r="K21" s="2">
        <f>LOOKUP(J21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2"/>
        <v>0</v>
      </c>
      <c r="M21" s="2"/>
      <c r="N21" s="3">
        <f t="shared" si="3"/>
        <v>0</v>
      </c>
      <c r="O21" s="1">
        <f t="shared" si="4"/>
        <v>0</v>
      </c>
      <c r="P21" s="2"/>
    </row>
    <row r="22" spans="1:16">
      <c r="A22" s="2">
        <f t="shared" si="0"/>
        <v>0</v>
      </c>
      <c r="B22" s="6"/>
      <c r="C22" s="7"/>
      <c r="D22" s="2"/>
      <c r="E22" s="2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2" s="2"/>
      <c r="I22" s="2">
        <f>LOOKUP(H22,{0,1,2,3,4,5,6,7,8,9,10,11,12,13,14,15,16,17,18,19,20,21,22,23,24,25,26,27,28,29,30,31,32,33},{0,6,11,16,21,26,30,34,38,41,44,47,50,53,56,59,62,65,68,71,74,76,78,80,82,84,86,88,90,92,94,96,98,100})</f>
        <v>0</v>
      </c>
      <c r="J22" s="5">
        <f t="shared" si="1"/>
        <v>-1</v>
      </c>
      <c r="K22" s="2">
        <f>LOOKUP(J22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2"/>
        <v>0</v>
      </c>
      <c r="M22" s="2"/>
      <c r="N22" s="3">
        <f t="shared" si="3"/>
        <v>0</v>
      </c>
      <c r="O22" s="1">
        <f t="shared" si="4"/>
        <v>0</v>
      </c>
      <c r="P22" s="2"/>
    </row>
    <row r="23" spans="1:16">
      <c r="A23" s="2">
        <f t="shared" si="0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3" s="2"/>
      <c r="I23" s="2">
        <f>LOOKUP(H23,{0,1,2,3,4,5,6,7,8,9,10,11,12,13,14,15,16,17,18,19,20,21,22,23,24,25,26,27,28,29,30,31,32,33},{0,6,11,16,21,26,30,34,38,41,44,47,50,53,56,59,62,65,68,71,74,76,78,80,82,84,86,88,90,92,94,96,98,100})</f>
        <v>0</v>
      </c>
      <c r="J23" s="5">
        <f t="shared" si="1"/>
        <v>-1</v>
      </c>
      <c r="K23" s="2">
        <f>LOOKUP(J23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2"/>
        <v>0</v>
      </c>
      <c r="M23" s="2"/>
      <c r="N23" s="3">
        <f t="shared" si="3"/>
        <v>0</v>
      </c>
      <c r="O23" s="1">
        <f t="shared" si="4"/>
        <v>0</v>
      </c>
      <c r="P23" s="2"/>
    </row>
    <row r="24" spans="1:16">
      <c r="A24" s="2">
        <f t="shared" si="0"/>
        <v>0</v>
      </c>
      <c r="B24" s="6"/>
      <c r="C24" s="7"/>
      <c r="D24" s="2"/>
      <c r="E24" s="2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4" s="2"/>
      <c r="I24" s="2">
        <f>LOOKUP(H24,{0,1,2,3,4,5,6,7,8,9,10,11,12,13,14,15,16,17,18,19,20,21,22,23,24,25,26,27,28,29,30,31,32,33},{0,6,11,16,21,26,30,34,38,41,44,47,50,53,56,59,62,65,68,71,74,76,78,80,82,84,86,88,90,92,94,96,98,100})</f>
        <v>0</v>
      </c>
      <c r="J24" s="5">
        <f t="shared" si="1"/>
        <v>-1</v>
      </c>
      <c r="K24" s="2">
        <f>LOOKUP(J24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2"/>
        <v>0</v>
      </c>
      <c r="M24" s="2"/>
      <c r="N24" s="3">
        <f t="shared" si="3"/>
        <v>0</v>
      </c>
      <c r="O24" s="1">
        <f t="shared" si="4"/>
        <v>0</v>
      </c>
      <c r="P24" s="2"/>
    </row>
    <row r="25" spans="1:16">
      <c r="A25" s="2">
        <f t="shared" si="0"/>
        <v>0</v>
      </c>
      <c r="B25" s="3"/>
      <c r="C25" s="4"/>
      <c r="D25" s="1"/>
      <c r="E25" s="1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5" s="2"/>
      <c r="I25" s="2">
        <f>LOOKUP(H25,{0,1,2,3,4,5,6,7,8,9,10,11,12,13,14,15,16,17,18,19,20,21,22,23,24,25,26,27,28,29,30,31,32,33},{0,6,11,16,21,26,30,34,38,41,44,47,50,53,56,59,62,65,68,71,74,76,78,80,82,84,86,88,90,92,94,96,98,100})</f>
        <v>0</v>
      </c>
      <c r="J25" s="5">
        <f t="shared" si="1"/>
        <v>-1</v>
      </c>
      <c r="K25" s="2">
        <f>LOOKUP(J25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2"/>
        <v>0</v>
      </c>
      <c r="M25" s="2"/>
      <c r="N25" s="3">
        <f t="shared" si="3"/>
        <v>0</v>
      </c>
      <c r="O25" s="1">
        <f t="shared" si="4"/>
        <v>0</v>
      </c>
      <c r="P25" s="2"/>
    </row>
    <row r="26" spans="1:16">
      <c r="A26" s="2">
        <f t="shared" si="0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6" s="2"/>
      <c r="I26" s="2">
        <f>LOOKUP(H26,{0,1,2,3,4,5,6,7,8,9,10,11,12,13,14,15,16,17,18,19,20,21,22,23,24,25,26,27,28,29,30,31,32,33},{0,6,11,16,21,26,30,34,38,41,44,47,50,53,56,59,62,65,68,71,74,76,78,80,82,84,86,88,90,92,94,96,98,100})</f>
        <v>0</v>
      </c>
      <c r="J26" s="5">
        <f t="shared" si="1"/>
        <v>-1</v>
      </c>
      <c r="K26" s="2">
        <f>LOOKUP(J26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2"/>
        <v>0</v>
      </c>
      <c r="M26" s="2"/>
      <c r="N26" s="3">
        <f t="shared" si="3"/>
        <v>0</v>
      </c>
      <c r="O26" s="1">
        <f t="shared" si="4"/>
        <v>0</v>
      </c>
      <c r="P26" s="2"/>
    </row>
    <row r="27" spans="1:16">
      <c r="A27" s="2">
        <f t="shared" si="0"/>
        <v>0</v>
      </c>
      <c r="B27" s="6"/>
      <c r="C27" s="7"/>
      <c r="D27" s="2"/>
      <c r="E27" s="2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7" s="2"/>
      <c r="I27" s="2">
        <f>LOOKUP(H27,{0,1,2,3,4,5,6,7,8,9,10,11,12,13,14,15,16,17,18,19,20,21,22,23,24,25,26,27,28,29,30,31,32,33},{0,6,11,16,21,26,30,34,38,41,44,47,50,53,56,59,62,65,68,71,74,76,78,80,82,84,86,88,90,92,94,96,98,100})</f>
        <v>0</v>
      </c>
      <c r="J27" s="5">
        <f t="shared" si="1"/>
        <v>-1</v>
      </c>
      <c r="K27" s="2">
        <f>LOOKUP(J27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2"/>
        <v>0</v>
      </c>
      <c r="M27" s="2"/>
      <c r="N27" s="3">
        <f t="shared" si="3"/>
        <v>0</v>
      </c>
      <c r="O27" s="1">
        <f t="shared" si="4"/>
        <v>0</v>
      </c>
      <c r="P27" s="2"/>
    </row>
    <row r="28" spans="1:16">
      <c r="A28" s="2">
        <f t="shared" ref="A28:A37" si="5">M28</f>
        <v>0</v>
      </c>
      <c r="B28" s="6"/>
      <c r="C28" s="7"/>
      <c r="D28" s="2"/>
      <c r="E28" s="2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8" s="2"/>
      <c r="I28" s="2">
        <f>LOOKUP(H28,{0,1,2,3,4,5,6,7,8,9,10,11,12,13,14,15,16,17,18,19,20,21,22,23,24,25,26,27,28,29,30,31,32,33},{0,6,11,16,21,26,30,34,38,41,44,47,50,53,56,59,62,65,68,71,74,76,78,80,82,84,86,88,90,92,94,96,98,100})</f>
        <v>0</v>
      </c>
      <c r="J28" s="5">
        <f t="shared" ref="J28:J37" si="6">P28-1</f>
        <v>-1</v>
      </c>
      <c r="K28" s="2">
        <f>LOOKUP(J28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ref="L28:L37" si="7">SUM(G28,I28,K28)</f>
        <v>0</v>
      </c>
      <c r="M28" s="2"/>
      <c r="N28" s="3">
        <f t="shared" ref="N28:N37" si="8">B28</f>
        <v>0</v>
      </c>
      <c r="O28" s="10">
        <f t="shared" ref="O28:O37" si="9">E28</f>
        <v>0</v>
      </c>
      <c r="P28" s="2"/>
    </row>
    <row r="29" spans="1:16">
      <c r="A29" s="2">
        <f t="shared" si="5"/>
        <v>0</v>
      </c>
      <c r="B29" s="6"/>
      <c r="C29" s="7"/>
      <c r="D29" s="2"/>
      <c r="E29" s="2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9" s="2"/>
      <c r="I29" s="2">
        <f>LOOKUP(H29,{0,1,2,3,4,5,6,7,8,9,10,11,12,13,14,15,16,17,18,19,20,21,22,23,24,25,26,27,28,29,30,31,32,33},{0,6,11,16,21,26,30,34,38,41,44,47,50,53,56,59,62,65,68,71,74,76,78,80,82,84,86,88,90,92,94,96,98,100})</f>
        <v>0</v>
      </c>
      <c r="J29" s="5">
        <f t="shared" si="6"/>
        <v>-1</v>
      </c>
      <c r="K29" s="2">
        <f>LOOKUP(J29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10">
        <f t="shared" si="9"/>
        <v>0</v>
      </c>
      <c r="P29" s="2"/>
    </row>
    <row r="30" spans="1:16">
      <c r="A30" s="2">
        <f t="shared" si="5"/>
        <v>0</v>
      </c>
      <c r="B30" s="6"/>
      <c r="C30" s="7"/>
      <c r="D30" s="2"/>
      <c r="E30" s="2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0" s="2"/>
      <c r="I30" s="2">
        <f>LOOKUP(H30,{0,1,2,3,4,5,6,7,8,9,10,11,12,13,14,15,16,17,18,19,20,21,22,23,24,25,26,27,28,29,30,31,32,33},{0,6,11,16,21,26,30,34,38,41,44,47,50,53,56,59,62,65,68,71,74,76,78,80,82,84,86,88,90,92,94,96,98,100})</f>
        <v>0</v>
      </c>
      <c r="J30" s="5">
        <f t="shared" si="6"/>
        <v>-1</v>
      </c>
      <c r="K30" s="2">
        <f>LOOKUP(J30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10">
        <f t="shared" si="9"/>
        <v>0</v>
      </c>
      <c r="P30" s="2"/>
    </row>
    <row r="31" spans="1:16">
      <c r="A31" s="2">
        <f t="shared" si="5"/>
        <v>0</v>
      </c>
      <c r="B31" s="6"/>
      <c r="C31" s="7"/>
      <c r="D31" s="2"/>
      <c r="E31" s="2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1" s="2"/>
      <c r="I31" s="2">
        <f>LOOKUP(H31,{0,1,2,3,4,5,6,7,8,9,10,11,12,13,14,15,16,17,18,19,20,21,22,23,24,25,26,27,28,29,30,31,32,33},{0,6,11,16,21,26,30,34,38,41,44,47,50,53,56,59,62,65,68,71,74,76,78,80,82,84,86,88,90,92,94,96,98,100})</f>
        <v>0</v>
      </c>
      <c r="J31" s="5">
        <f t="shared" si="6"/>
        <v>-1</v>
      </c>
      <c r="K31" s="2">
        <f>LOOKUP(J31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10">
        <f t="shared" si="9"/>
        <v>0</v>
      </c>
      <c r="P31" s="2"/>
    </row>
    <row r="32" spans="1:16">
      <c r="A32" s="2">
        <f t="shared" si="5"/>
        <v>0</v>
      </c>
      <c r="B32" s="6"/>
      <c r="C32" s="7"/>
      <c r="D32" s="2"/>
      <c r="E32" s="2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2" s="2"/>
      <c r="I32" s="2">
        <f>LOOKUP(H32,{0,1,2,3,4,5,6,7,8,9,10,11,12,13,14,15,16,17,18,19,20,21,22,23,24,25,26,27,28,29,30,31,32,33},{0,6,11,16,21,26,30,34,38,41,44,47,50,53,56,59,62,65,68,71,74,76,78,80,82,84,86,88,90,92,94,96,98,100})</f>
        <v>0</v>
      </c>
      <c r="J32" s="5">
        <f t="shared" si="6"/>
        <v>-1</v>
      </c>
      <c r="K32" s="2">
        <f>LOOKUP(J32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10">
        <f t="shared" si="9"/>
        <v>0</v>
      </c>
      <c r="P32" s="2"/>
    </row>
    <row r="33" spans="1:16">
      <c r="A33" s="2">
        <f t="shared" si="5"/>
        <v>0</v>
      </c>
      <c r="B33" s="6"/>
      <c r="C33" s="7"/>
      <c r="D33" s="2"/>
      <c r="E33" s="2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3" s="2"/>
      <c r="I33" s="2">
        <f>LOOKUP(H33,{0,1,2,3,4,5,6,7,8,9,10,11,12,13,14,15,16,17,18,19,20,21,22,23,24,25,26,27,28,29,30,31,32,33},{0,6,11,16,21,26,30,34,38,41,44,47,50,53,56,59,62,65,68,71,74,76,78,80,82,84,86,88,90,92,94,96,98,100})</f>
        <v>0</v>
      </c>
      <c r="J33" s="5">
        <f t="shared" si="6"/>
        <v>-1</v>
      </c>
      <c r="K33" s="2">
        <f>LOOKUP(J33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10">
        <f t="shared" si="9"/>
        <v>0</v>
      </c>
      <c r="P33" s="2"/>
    </row>
    <row r="34" spans="1:16">
      <c r="A34" s="2">
        <f t="shared" si="5"/>
        <v>0</v>
      </c>
      <c r="B34" s="6"/>
      <c r="C34" s="7"/>
      <c r="D34" s="2"/>
      <c r="E34" s="2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4" s="2"/>
      <c r="I34" s="2">
        <f>LOOKUP(H34,{0,1,2,3,4,5,6,7,8,9,10,11,12,13,14,15,16,17,18,19,20,21,22,23,24,25,26,27,28,29,30,31,32,33},{0,6,11,16,21,26,30,34,38,41,44,47,50,53,56,59,62,65,68,71,74,76,78,80,82,84,86,88,90,92,94,96,98,100})</f>
        <v>0</v>
      </c>
      <c r="J34" s="5">
        <f t="shared" si="6"/>
        <v>-1</v>
      </c>
      <c r="K34" s="2">
        <f>LOOKUP(J34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10">
        <f t="shared" si="9"/>
        <v>0</v>
      </c>
      <c r="P34" s="2"/>
    </row>
    <row r="35" spans="1:16">
      <c r="A35" s="2">
        <f t="shared" si="5"/>
        <v>0</v>
      </c>
      <c r="B35" s="6"/>
      <c r="C35" s="7"/>
      <c r="D35" s="2"/>
      <c r="E35" s="2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5" s="2"/>
      <c r="I35" s="2">
        <f>LOOKUP(H35,{0,1,2,3,4,5,6,7,8,9,10,11,12,13,14,15,16,17,18,19,20,21,22,23,24,25,26,27,28,29,30,31,32,33},{0,6,11,16,21,26,30,34,38,41,44,47,50,53,56,59,62,65,68,71,74,76,78,80,82,84,86,88,90,92,94,96,98,100})</f>
        <v>0</v>
      </c>
      <c r="J35" s="5">
        <f t="shared" si="6"/>
        <v>-1</v>
      </c>
      <c r="K35" s="2">
        <f>LOOKUP(J35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10">
        <f t="shared" si="9"/>
        <v>0</v>
      </c>
      <c r="P35" s="2"/>
    </row>
    <row r="36" spans="1:16">
      <c r="A36" s="2">
        <f t="shared" si="5"/>
        <v>0</v>
      </c>
      <c r="B36" s="6"/>
      <c r="C36" s="7"/>
      <c r="D36" s="2"/>
      <c r="E36" s="2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6" s="2"/>
      <c r="I36" s="2">
        <f>LOOKUP(H36,{0,1,2,3,4,5,6,7,8,9,10,11,12,13,14,15,16,17,18,19,20,21,22,23,24,25,26,27,28,29,30,31,32,33},{0,6,11,16,21,26,30,34,38,41,44,47,50,53,56,59,62,65,68,71,74,76,78,80,82,84,86,88,90,92,94,96,98,100})</f>
        <v>0</v>
      </c>
      <c r="J36" s="5">
        <f t="shared" si="6"/>
        <v>-1</v>
      </c>
      <c r="K36" s="2">
        <f>LOOKUP(J36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10">
        <f t="shared" si="9"/>
        <v>0</v>
      </c>
      <c r="P36" s="2"/>
    </row>
    <row r="37" spans="1:16">
      <c r="A37" s="2">
        <f t="shared" si="5"/>
        <v>0</v>
      </c>
      <c r="B37" s="6"/>
      <c r="C37" s="7"/>
      <c r="D37" s="2"/>
      <c r="E37" s="2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7" s="2"/>
      <c r="I37" s="2">
        <f>LOOKUP(H37,{0,1,2,3,4,5,6,7,8,9,10,11,12,13,14,15,16,17,18,19,20,21,22,23,24,25,26,27,28,29,30,31,32,33},{0,6,11,16,21,26,30,34,38,41,44,47,50,53,56,59,62,65,68,71,74,76,78,80,82,84,86,88,90,92,94,96,98,100})</f>
        <v>0</v>
      </c>
      <c r="J37" s="5">
        <f t="shared" si="6"/>
        <v>-1</v>
      </c>
      <c r="K37" s="2">
        <f>LOOKUP(J37,{-1,5,6,6.05,6.1,6.15,6.2,6.25,6.3,6.35,6.4,6.45,6.5,6.56,7.02,7.08,7.14,7.2,7.26,7.32,7.38,7.44,7.5,7.56,8.02,8.08,8.14,8.2,8.26,8.32,8.38,8.44,8.5,8.57,9.04,9.11,9.18,9.25,9.32,9.39,9.46,9.53,10,10.08,10.16,10.24,10.32,10.4,10.48,10.56,11.04,11.12,11.2,11.28,11.36,11.44,11.52,12,12.08,12.16,12.24,12.32,12.4,12.48,12.56,13.04,13.12,13.2,13.28,13.36,13.44,13.52,14,14.08,14.16,14.24,14.32,14.4,14.48,14.56,15.04,15.12,15.2,15.3,15.4,15.5,16,16.1,16.2,16.3,16.4,16.5,17,17.15,17.3,17.45,18,18.2,18.4,19,19.3,20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10">
        <f t="shared" si="9"/>
        <v>0</v>
      </c>
      <c r="P37" s="2"/>
    </row>
  </sheetData>
  <autoFilter ref="L1:L27"/>
  <sortState ref="A4:P14">
    <sortCondition descending="1" ref="L4:L14"/>
  </sortState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M8"/>
    </sheetView>
  </sheetViews>
  <sheetFormatPr defaultRowHeight="15"/>
  <cols>
    <col min="1" max="1" width="4.5703125" customWidth="1"/>
    <col min="2" max="2" width="34.42578125" customWidth="1"/>
    <col min="3" max="3" width="8.7109375" customWidth="1"/>
    <col min="5" max="5" width="8.7109375" customWidth="1"/>
    <col min="13" max="13" width="4.5703125" customWidth="1"/>
    <col min="14" max="14" width="29.85546875" customWidth="1"/>
    <col min="15" max="15" width="8.8554687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11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>M4</f>
        <v>5</v>
      </c>
      <c r="B4" s="3" t="s">
        <v>70</v>
      </c>
      <c r="C4" s="4">
        <v>14</v>
      </c>
      <c r="D4" s="1">
        <v>3</v>
      </c>
      <c r="E4" s="1">
        <v>356</v>
      </c>
      <c r="F4" s="2">
        <v>10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20</v>
      </c>
      <c r="H4" s="2">
        <v>30</v>
      </c>
      <c r="I4" s="2">
        <f>LOOKUP(H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60</v>
      </c>
      <c r="J4" s="5">
        <f>P4-2</f>
        <v>19.2</v>
      </c>
      <c r="K4" s="2">
        <f>LOOKUP(J4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33</v>
      </c>
      <c r="L4" s="2">
        <f t="shared" ref="L4:L27" si="0">SUM(G4,I4,K4)</f>
        <v>113</v>
      </c>
      <c r="M4" s="2">
        <v>5</v>
      </c>
      <c r="N4" s="3" t="str">
        <f>B4</f>
        <v>Пульникова Настя</v>
      </c>
      <c r="O4" s="1">
        <f>E4</f>
        <v>356</v>
      </c>
      <c r="P4" s="1">
        <v>21.2</v>
      </c>
    </row>
    <row r="5" spans="1:16">
      <c r="A5" s="2">
        <f t="shared" ref="A5:A27" si="1">M5</f>
        <v>1</v>
      </c>
      <c r="B5" s="3" t="s">
        <v>76</v>
      </c>
      <c r="C5" s="4">
        <v>14</v>
      </c>
      <c r="D5" s="11" t="s">
        <v>27</v>
      </c>
      <c r="E5" s="1">
        <v>507</v>
      </c>
      <c r="F5" s="2">
        <v>38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76</v>
      </c>
      <c r="H5" s="2">
        <v>20</v>
      </c>
      <c r="I5" s="2">
        <f>LOOKUP(H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50</v>
      </c>
      <c r="J5" s="5">
        <f t="shared" ref="J5:J27" si="2">P5-2</f>
        <v>14.2</v>
      </c>
      <c r="K5" s="2">
        <f>LOOKUP(J5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55</v>
      </c>
      <c r="L5" s="2">
        <f t="shared" si="0"/>
        <v>181</v>
      </c>
      <c r="M5" s="2">
        <v>1</v>
      </c>
      <c r="N5" s="3" t="str">
        <f t="shared" ref="N5:N27" si="3">B5</f>
        <v>Фурман Алина</v>
      </c>
      <c r="O5" s="1">
        <f t="shared" ref="O5:O27" si="4">E5</f>
        <v>507</v>
      </c>
      <c r="P5" s="2">
        <v>16.2</v>
      </c>
    </row>
    <row r="6" spans="1:16">
      <c r="A6" s="2">
        <f t="shared" si="1"/>
        <v>3</v>
      </c>
      <c r="B6" s="3" t="s">
        <v>77</v>
      </c>
      <c r="C6" s="4">
        <v>14</v>
      </c>
      <c r="D6" s="11" t="s">
        <v>27</v>
      </c>
      <c r="E6" s="1">
        <v>506</v>
      </c>
      <c r="F6" s="2">
        <v>28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56</v>
      </c>
      <c r="H6" s="2">
        <v>22</v>
      </c>
      <c r="I6" s="2">
        <f>LOOKUP(H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52</v>
      </c>
      <c r="J6" s="5">
        <f t="shared" si="2"/>
        <v>20.56</v>
      </c>
      <c r="K6" s="2">
        <f>LOOKUP(J6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27</v>
      </c>
      <c r="L6" s="2">
        <f t="shared" si="0"/>
        <v>135</v>
      </c>
      <c r="M6" s="2">
        <v>3</v>
      </c>
      <c r="N6" s="3" t="str">
        <f t="shared" si="3"/>
        <v>Машьянова Виктория</v>
      </c>
      <c r="O6" s="1">
        <f t="shared" si="4"/>
        <v>506</v>
      </c>
      <c r="P6" s="2">
        <v>22.56</v>
      </c>
    </row>
    <row r="7" spans="1:16">
      <c r="A7" s="2">
        <f t="shared" si="1"/>
        <v>4</v>
      </c>
      <c r="B7" s="3" t="s">
        <v>78</v>
      </c>
      <c r="C7" s="4">
        <v>15</v>
      </c>
      <c r="D7" s="11" t="s">
        <v>79</v>
      </c>
      <c r="E7" s="1">
        <v>71</v>
      </c>
      <c r="F7" s="2">
        <v>12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24</v>
      </c>
      <c r="H7" s="2">
        <v>25</v>
      </c>
      <c r="I7" s="2">
        <f>LOOKUP(H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55</v>
      </c>
      <c r="J7" s="5">
        <f t="shared" si="2"/>
        <v>14.34</v>
      </c>
      <c r="K7" s="2">
        <f>LOOKUP(J7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54</v>
      </c>
      <c r="L7" s="2">
        <f t="shared" si="0"/>
        <v>133</v>
      </c>
      <c r="M7" s="2">
        <v>4</v>
      </c>
      <c r="N7" s="3" t="str">
        <f t="shared" si="3"/>
        <v>Михайлова Алена</v>
      </c>
      <c r="O7" s="1">
        <f t="shared" si="4"/>
        <v>71</v>
      </c>
      <c r="P7" s="2">
        <v>16.34</v>
      </c>
    </row>
    <row r="8" spans="1:16">
      <c r="A8" s="2">
        <f t="shared" si="1"/>
        <v>2</v>
      </c>
      <c r="B8" s="3" t="s">
        <v>80</v>
      </c>
      <c r="C8" s="4">
        <v>15</v>
      </c>
      <c r="D8" s="11" t="s">
        <v>27</v>
      </c>
      <c r="E8" s="1">
        <v>501</v>
      </c>
      <c r="F8" s="2">
        <v>28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56</v>
      </c>
      <c r="H8" s="2">
        <v>28</v>
      </c>
      <c r="I8" s="2">
        <f>LOOKUP(H8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58</v>
      </c>
      <c r="J8" s="5">
        <f t="shared" si="2"/>
        <v>19.23</v>
      </c>
      <c r="K8" s="2">
        <f>LOOKUP(J8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33</v>
      </c>
      <c r="L8" s="2">
        <f t="shared" si="0"/>
        <v>147</v>
      </c>
      <c r="M8" s="2">
        <v>2</v>
      </c>
      <c r="N8" s="3" t="str">
        <f t="shared" si="3"/>
        <v>Еремеева Катя</v>
      </c>
      <c r="O8" s="1">
        <f t="shared" si="4"/>
        <v>501</v>
      </c>
      <c r="P8" s="2">
        <v>21.23</v>
      </c>
    </row>
    <row r="9" spans="1:16">
      <c r="A9" s="2">
        <f t="shared" si="1"/>
        <v>0</v>
      </c>
      <c r="B9" s="3"/>
      <c r="C9" s="4"/>
      <c r="D9" s="1"/>
      <c r="E9" s="1"/>
      <c r="F9" s="2"/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9" s="2"/>
      <c r="I9" s="2">
        <f>LOOKUP(H9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9" s="5">
        <f t="shared" si="2"/>
        <v>-2</v>
      </c>
      <c r="K9" s="2">
        <f>LOOKUP(J9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9" s="2">
        <f t="shared" si="0"/>
        <v>0</v>
      </c>
      <c r="M9" s="2"/>
      <c r="N9" s="3">
        <f t="shared" si="3"/>
        <v>0</v>
      </c>
      <c r="O9" s="1">
        <f t="shared" si="4"/>
        <v>0</v>
      </c>
      <c r="P9" s="2"/>
    </row>
    <row r="10" spans="1:16">
      <c r="A10" s="2">
        <f t="shared" si="1"/>
        <v>0</v>
      </c>
      <c r="B10" s="3"/>
      <c r="C10" s="4"/>
      <c r="D10" s="1"/>
      <c r="E10" s="1"/>
      <c r="F10" s="2"/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/>
      <c r="I10" s="2">
        <f>LOOKUP(H10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0" s="5">
        <f t="shared" si="2"/>
        <v>-2</v>
      </c>
      <c r="K10" s="2">
        <f>LOOKUP(J10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0" s="2">
        <f t="shared" si="0"/>
        <v>0</v>
      </c>
      <c r="M10" s="2"/>
      <c r="N10" s="3">
        <f t="shared" si="3"/>
        <v>0</v>
      </c>
      <c r="O10" s="1">
        <f t="shared" si="4"/>
        <v>0</v>
      </c>
      <c r="P10" s="2"/>
    </row>
    <row r="11" spans="1:16">
      <c r="A11" s="2">
        <f t="shared" si="1"/>
        <v>0</v>
      </c>
      <c r="B11" s="3"/>
      <c r="C11" s="4"/>
      <c r="D11" s="1"/>
      <c r="E11" s="1"/>
      <c r="F11" s="2"/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1" s="2"/>
      <c r="I11" s="2">
        <f>LOOKUP(H11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1" s="5">
        <f t="shared" si="2"/>
        <v>-2</v>
      </c>
      <c r="K11" s="2">
        <f>LOOKUP(J11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1" s="2">
        <f t="shared" si="0"/>
        <v>0</v>
      </c>
      <c r="M11" s="2"/>
      <c r="N11" s="3">
        <f t="shared" si="3"/>
        <v>0</v>
      </c>
      <c r="O11" s="1">
        <f t="shared" si="4"/>
        <v>0</v>
      </c>
      <c r="P11" s="2"/>
    </row>
    <row r="12" spans="1:16">
      <c r="A12" s="2">
        <f t="shared" si="1"/>
        <v>0</v>
      </c>
      <c r="B12" s="3"/>
      <c r="C12" s="4"/>
      <c r="D12" s="1"/>
      <c r="E12" s="1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2" s="5">
        <f t="shared" si="2"/>
        <v>-2</v>
      </c>
      <c r="K12" s="2">
        <f>LOOKUP(J12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si="0"/>
        <v>0</v>
      </c>
      <c r="M12" s="2"/>
      <c r="N12" s="3">
        <f t="shared" si="3"/>
        <v>0</v>
      </c>
      <c r="O12" s="1">
        <f t="shared" si="4"/>
        <v>0</v>
      </c>
      <c r="P12" s="2"/>
    </row>
    <row r="13" spans="1:16">
      <c r="A13" s="2">
        <f t="shared" si="1"/>
        <v>0</v>
      </c>
      <c r="B13" s="3"/>
      <c r="C13" s="4"/>
      <c r="D13" s="1"/>
      <c r="E13" s="1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3" s="5">
        <f t="shared" si="2"/>
        <v>-2</v>
      </c>
      <c r="K13" s="2">
        <f>LOOKUP(J13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0"/>
        <v>0</v>
      </c>
      <c r="M13" s="2"/>
      <c r="N13" s="3">
        <f t="shared" si="3"/>
        <v>0</v>
      </c>
      <c r="O13" s="1">
        <f t="shared" si="4"/>
        <v>0</v>
      </c>
      <c r="P13" s="2"/>
    </row>
    <row r="14" spans="1:16">
      <c r="A14" s="2">
        <f t="shared" si="1"/>
        <v>0</v>
      </c>
      <c r="B14" s="3"/>
      <c r="C14" s="4"/>
      <c r="D14" s="1"/>
      <c r="E14" s="1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4" s="5">
        <f t="shared" si="2"/>
        <v>-2</v>
      </c>
      <c r="K14" s="2">
        <f>LOOKUP(J14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0"/>
        <v>0</v>
      </c>
      <c r="M14" s="2"/>
      <c r="N14" s="3">
        <f t="shared" si="3"/>
        <v>0</v>
      </c>
      <c r="O14" s="1">
        <f t="shared" si="4"/>
        <v>0</v>
      </c>
      <c r="P14" s="2"/>
    </row>
    <row r="15" spans="1:16">
      <c r="A15" s="2">
        <f t="shared" si="1"/>
        <v>0</v>
      </c>
      <c r="B15" s="3"/>
      <c r="C15" s="4"/>
      <c r="D15" s="1"/>
      <c r="E15" s="1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5" s="5">
        <f t="shared" si="2"/>
        <v>-2</v>
      </c>
      <c r="K15" s="2">
        <f>LOOKUP(J15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0"/>
        <v>0</v>
      </c>
      <c r="M15" s="2"/>
      <c r="N15" s="3">
        <f t="shared" si="3"/>
        <v>0</v>
      </c>
      <c r="O15" s="1">
        <f t="shared" si="4"/>
        <v>0</v>
      </c>
      <c r="P15" s="2"/>
    </row>
    <row r="16" spans="1:16">
      <c r="A16" s="2">
        <f t="shared" si="1"/>
        <v>0</v>
      </c>
      <c r="B16" s="3"/>
      <c r="C16" s="4"/>
      <c r="D16" s="1"/>
      <c r="E16" s="1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6" s="5">
        <f t="shared" si="2"/>
        <v>-2</v>
      </c>
      <c r="K16" s="2">
        <f>LOOKUP(J16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0"/>
        <v>0</v>
      </c>
      <c r="M16" s="2"/>
      <c r="N16" s="3">
        <f t="shared" si="3"/>
        <v>0</v>
      </c>
      <c r="O16" s="1">
        <f t="shared" si="4"/>
        <v>0</v>
      </c>
      <c r="P16" s="2"/>
    </row>
    <row r="17" spans="1:16">
      <c r="A17" s="2">
        <f t="shared" si="1"/>
        <v>0</v>
      </c>
      <c r="B17" s="3"/>
      <c r="C17" s="4"/>
      <c r="D17" s="1"/>
      <c r="E17" s="1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7" s="5">
        <f t="shared" si="2"/>
        <v>-2</v>
      </c>
      <c r="K17" s="2">
        <f>LOOKUP(J17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0"/>
        <v>0</v>
      </c>
      <c r="M17" s="2"/>
      <c r="N17" s="3">
        <f t="shared" si="3"/>
        <v>0</v>
      </c>
      <c r="O17" s="1">
        <f t="shared" si="4"/>
        <v>0</v>
      </c>
      <c r="P17" s="2"/>
    </row>
    <row r="18" spans="1:16">
      <c r="A18" s="2">
        <f t="shared" si="1"/>
        <v>0</v>
      </c>
      <c r="B18" s="3"/>
      <c r="C18" s="4"/>
      <c r="D18" s="1"/>
      <c r="E18" s="1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8" s="5">
        <f t="shared" si="2"/>
        <v>-2</v>
      </c>
      <c r="K18" s="2">
        <f>LOOKUP(J18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0"/>
        <v>0</v>
      </c>
      <c r="M18" s="2"/>
      <c r="N18" s="3">
        <f t="shared" si="3"/>
        <v>0</v>
      </c>
      <c r="O18" s="1">
        <f t="shared" si="4"/>
        <v>0</v>
      </c>
      <c r="P18" s="1"/>
    </row>
    <row r="19" spans="1:16">
      <c r="A19" s="2">
        <f t="shared" si="1"/>
        <v>0</v>
      </c>
      <c r="B19" s="3"/>
      <c r="C19" s="4"/>
      <c r="D19" s="1"/>
      <c r="E19" s="1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9" s="5">
        <f t="shared" si="2"/>
        <v>-2</v>
      </c>
      <c r="K19" s="2">
        <f>LOOKUP(J19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0"/>
        <v>0</v>
      </c>
      <c r="M19" s="2"/>
      <c r="N19" s="3">
        <f t="shared" si="3"/>
        <v>0</v>
      </c>
      <c r="O19" s="1">
        <f t="shared" si="4"/>
        <v>0</v>
      </c>
      <c r="P19" s="2"/>
    </row>
    <row r="20" spans="1:16">
      <c r="A20" s="2">
        <f t="shared" si="1"/>
        <v>0</v>
      </c>
      <c r="B20" s="3"/>
      <c r="C20" s="4"/>
      <c r="D20" s="1"/>
      <c r="E20" s="1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0" s="5">
        <f t="shared" si="2"/>
        <v>-2</v>
      </c>
      <c r="K20" s="2">
        <f>LOOKUP(J20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0"/>
        <v>0</v>
      </c>
      <c r="M20" s="2"/>
      <c r="N20" s="3">
        <f t="shared" si="3"/>
        <v>0</v>
      </c>
      <c r="O20" s="1">
        <f t="shared" si="4"/>
        <v>0</v>
      </c>
      <c r="P20" s="2"/>
    </row>
    <row r="21" spans="1:16">
      <c r="A21" s="2">
        <f t="shared" si="1"/>
        <v>0</v>
      </c>
      <c r="B21" s="3"/>
      <c r="C21" s="4"/>
      <c r="D21" s="1"/>
      <c r="E21" s="1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1" s="5">
        <f t="shared" si="2"/>
        <v>-2</v>
      </c>
      <c r="K21" s="2">
        <f>LOOKUP(J21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0"/>
        <v>0</v>
      </c>
      <c r="M21" s="2"/>
      <c r="N21" s="3">
        <f t="shared" si="3"/>
        <v>0</v>
      </c>
      <c r="O21" s="1">
        <f t="shared" si="4"/>
        <v>0</v>
      </c>
      <c r="P21" s="2"/>
    </row>
    <row r="22" spans="1:16">
      <c r="A22" s="2">
        <f t="shared" si="1"/>
        <v>0</v>
      </c>
      <c r="B22" s="3"/>
      <c r="C22" s="4"/>
      <c r="D22" s="1"/>
      <c r="E22" s="1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2" s="5">
        <f t="shared" si="2"/>
        <v>-2</v>
      </c>
      <c r="K22" s="2">
        <f>LOOKUP(J22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0"/>
        <v>0</v>
      </c>
      <c r="M22" s="2"/>
      <c r="N22" s="3">
        <f t="shared" si="3"/>
        <v>0</v>
      </c>
      <c r="O22" s="1">
        <f t="shared" si="4"/>
        <v>0</v>
      </c>
      <c r="P22" s="2"/>
    </row>
    <row r="23" spans="1:16">
      <c r="A23" s="2">
        <f t="shared" si="1"/>
        <v>0</v>
      </c>
      <c r="B23" s="3"/>
      <c r="C23" s="4"/>
      <c r="D23" s="1"/>
      <c r="E23" s="1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3" s="5">
        <f t="shared" si="2"/>
        <v>-2</v>
      </c>
      <c r="K23" s="2">
        <f>LOOKUP(J23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0"/>
        <v>0</v>
      </c>
      <c r="M23" s="2"/>
      <c r="N23" s="3">
        <f t="shared" si="3"/>
        <v>0</v>
      </c>
      <c r="O23" s="1">
        <f t="shared" si="4"/>
        <v>0</v>
      </c>
      <c r="P23" s="2"/>
    </row>
    <row r="24" spans="1:16">
      <c r="A24" s="2">
        <f t="shared" si="1"/>
        <v>0</v>
      </c>
      <c r="B24" s="3"/>
      <c r="C24" s="4"/>
      <c r="D24" s="1"/>
      <c r="E24" s="1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4" s="5">
        <f t="shared" si="2"/>
        <v>-2</v>
      </c>
      <c r="K24" s="2">
        <f>LOOKUP(J24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0"/>
        <v>0</v>
      </c>
      <c r="M24" s="2"/>
      <c r="N24" s="3">
        <f t="shared" si="3"/>
        <v>0</v>
      </c>
      <c r="O24" s="1">
        <f t="shared" si="4"/>
        <v>0</v>
      </c>
      <c r="P24" s="2"/>
    </row>
    <row r="25" spans="1:16">
      <c r="A25" s="2">
        <f t="shared" si="1"/>
        <v>0</v>
      </c>
      <c r="B25" s="3"/>
      <c r="C25" s="4"/>
      <c r="D25" s="1"/>
      <c r="E25" s="1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5" s="5">
        <f t="shared" si="2"/>
        <v>-2</v>
      </c>
      <c r="K25" s="2">
        <f>LOOKUP(J25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0"/>
        <v>0</v>
      </c>
      <c r="M25" s="2"/>
      <c r="N25" s="3">
        <f t="shared" si="3"/>
        <v>0</v>
      </c>
      <c r="O25" s="1">
        <f t="shared" si="4"/>
        <v>0</v>
      </c>
      <c r="P25" s="2"/>
    </row>
    <row r="26" spans="1:16">
      <c r="A26" s="2">
        <f t="shared" si="1"/>
        <v>0</v>
      </c>
      <c r="B26" s="3"/>
      <c r="C26" s="4"/>
      <c r="D26" s="1"/>
      <c r="E26" s="1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6" s="5">
        <f t="shared" si="2"/>
        <v>-2</v>
      </c>
      <c r="K26" s="2">
        <f>LOOKUP(J26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0"/>
        <v>0</v>
      </c>
      <c r="M26" s="2"/>
      <c r="N26" s="3">
        <f t="shared" si="3"/>
        <v>0</v>
      </c>
      <c r="O26" s="1">
        <f t="shared" si="4"/>
        <v>0</v>
      </c>
      <c r="P26" s="2"/>
    </row>
    <row r="27" spans="1:16">
      <c r="A27" s="2">
        <f t="shared" si="1"/>
        <v>0</v>
      </c>
      <c r="B27" s="3"/>
      <c r="C27" s="4"/>
      <c r="D27" s="1"/>
      <c r="E27" s="1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7" s="2"/>
      <c r="I27" s="2">
        <f>LOOKUP(H27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7" s="5">
        <f t="shared" si="2"/>
        <v>-2</v>
      </c>
      <c r="K27" s="2">
        <f>LOOKUP(J27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0"/>
        <v>0</v>
      </c>
      <c r="M27" s="2"/>
      <c r="N27" s="3">
        <f t="shared" si="3"/>
        <v>0</v>
      </c>
      <c r="O27" s="1">
        <f t="shared" si="4"/>
        <v>0</v>
      </c>
      <c r="P27" s="2"/>
    </row>
    <row r="28" spans="1:16">
      <c r="A28" s="2">
        <f t="shared" ref="A28:A37" si="5">M28</f>
        <v>0</v>
      </c>
      <c r="B28" s="3"/>
      <c r="C28" s="4"/>
      <c r="D28" s="10"/>
      <c r="E28" s="10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8" s="2"/>
      <c r="I28" s="2">
        <f>LOOKUP(H28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8" s="5">
        <f t="shared" ref="J28:J37" si="6">P28-2</f>
        <v>-2</v>
      </c>
      <c r="K28" s="2">
        <f>LOOKUP(J28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ref="L28:L37" si="7">SUM(G28,I28,K28)</f>
        <v>0</v>
      </c>
      <c r="M28" s="2"/>
      <c r="N28" s="3">
        <f t="shared" ref="N28:N37" si="8">B28</f>
        <v>0</v>
      </c>
      <c r="O28" s="10">
        <f t="shared" ref="O28:O37" si="9">E28</f>
        <v>0</v>
      </c>
      <c r="P28" s="2"/>
    </row>
    <row r="29" spans="1:16">
      <c r="A29" s="2">
        <f t="shared" si="5"/>
        <v>0</v>
      </c>
      <c r="B29" s="3"/>
      <c r="C29" s="4"/>
      <c r="D29" s="10"/>
      <c r="E29" s="10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9" s="2"/>
      <c r="I29" s="2">
        <f>LOOKUP(H29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9" s="5">
        <f t="shared" si="6"/>
        <v>-2</v>
      </c>
      <c r="K29" s="2">
        <f>LOOKUP(J29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10">
        <f t="shared" si="9"/>
        <v>0</v>
      </c>
      <c r="P29" s="2"/>
    </row>
    <row r="30" spans="1:16">
      <c r="A30" s="2">
        <f t="shared" si="5"/>
        <v>0</v>
      </c>
      <c r="B30" s="3"/>
      <c r="C30" s="4"/>
      <c r="D30" s="10"/>
      <c r="E30" s="10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0" s="2"/>
      <c r="I30" s="2">
        <f>LOOKUP(H30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0" s="5">
        <f t="shared" si="6"/>
        <v>-2</v>
      </c>
      <c r="K30" s="2">
        <f>LOOKUP(J30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10">
        <f t="shared" si="9"/>
        <v>0</v>
      </c>
      <c r="P30" s="2"/>
    </row>
    <row r="31" spans="1:16">
      <c r="A31" s="2">
        <f t="shared" si="5"/>
        <v>0</v>
      </c>
      <c r="B31" s="3"/>
      <c r="C31" s="4"/>
      <c r="D31" s="10"/>
      <c r="E31" s="10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1" s="2"/>
      <c r="I31" s="2">
        <f>LOOKUP(H31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1" s="5">
        <f t="shared" si="6"/>
        <v>-2</v>
      </c>
      <c r="K31" s="2">
        <f>LOOKUP(J31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10">
        <f t="shared" si="9"/>
        <v>0</v>
      </c>
      <c r="P31" s="2"/>
    </row>
    <row r="32" spans="1:16">
      <c r="A32" s="2">
        <f t="shared" si="5"/>
        <v>0</v>
      </c>
      <c r="B32" s="3"/>
      <c r="C32" s="4"/>
      <c r="D32" s="10"/>
      <c r="E32" s="10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2" s="2"/>
      <c r="I32" s="2">
        <f>LOOKUP(H32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2" s="5">
        <f t="shared" si="6"/>
        <v>-2</v>
      </c>
      <c r="K32" s="2">
        <f>LOOKUP(J32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10">
        <f t="shared" si="9"/>
        <v>0</v>
      </c>
      <c r="P32" s="2"/>
    </row>
    <row r="33" spans="1:16">
      <c r="A33" s="2">
        <f t="shared" si="5"/>
        <v>0</v>
      </c>
      <c r="B33" s="3"/>
      <c r="C33" s="4"/>
      <c r="D33" s="10"/>
      <c r="E33" s="10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3" s="2"/>
      <c r="I33" s="2">
        <f>LOOKUP(H33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3" s="5">
        <f t="shared" si="6"/>
        <v>-2</v>
      </c>
      <c r="K33" s="2">
        <f>LOOKUP(J33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10">
        <f t="shared" si="9"/>
        <v>0</v>
      </c>
      <c r="P33" s="2"/>
    </row>
    <row r="34" spans="1:16">
      <c r="A34" s="2">
        <f t="shared" si="5"/>
        <v>0</v>
      </c>
      <c r="B34" s="3"/>
      <c r="C34" s="4"/>
      <c r="D34" s="10"/>
      <c r="E34" s="10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4" s="2"/>
      <c r="I34" s="2">
        <f>LOOKUP(H34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4" s="5">
        <f t="shared" si="6"/>
        <v>-2</v>
      </c>
      <c r="K34" s="2">
        <f>LOOKUP(J34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10">
        <f t="shared" si="9"/>
        <v>0</v>
      </c>
      <c r="P34" s="2"/>
    </row>
    <row r="35" spans="1:16">
      <c r="A35" s="2">
        <f t="shared" si="5"/>
        <v>0</v>
      </c>
      <c r="B35" s="3"/>
      <c r="C35" s="4"/>
      <c r="D35" s="10"/>
      <c r="E35" s="10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5" s="2"/>
      <c r="I35" s="2">
        <f>LOOKUP(H35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5" s="5">
        <f t="shared" si="6"/>
        <v>-2</v>
      </c>
      <c r="K35" s="2">
        <f>LOOKUP(J35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10">
        <f t="shared" si="9"/>
        <v>0</v>
      </c>
      <c r="P35" s="2"/>
    </row>
    <row r="36" spans="1:16">
      <c r="A36" s="2">
        <f t="shared" si="5"/>
        <v>0</v>
      </c>
      <c r="B36" s="3"/>
      <c r="C36" s="4"/>
      <c r="D36" s="10"/>
      <c r="E36" s="10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6" s="2"/>
      <c r="I36" s="2">
        <f>LOOKUP(H36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6" s="5">
        <f t="shared" si="6"/>
        <v>-2</v>
      </c>
      <c r="K36" s="2">
        <f>LOOKUP(J36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10">
        <f t="shared" si="9"/>
        <v>0</v>
      </c>
      <c r="P36" s="2"/>
    </row>
    <row r="37" spans="1:16">
      <c r="A37" s="2">
        <f t="shared" si="5"/>
        <v>0</v>
      </c>
      <c r="B37" s="3"/>
      <c r="C37" s="4"/>
      <c r="D37" s="10"/>
      <c r="E37" s="10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7" s="2"/>
      <c r="I37" s="2">
        <f>LOOKUP(H37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7" s="5">
        <f t="shared" si="6"/>
        <v>-2</v>
      </c>
      <c r="K37" s="2">
        <f>LOOKUP(J37,{-2,7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10">
        <f t="shared" si="9"/>
        <v>0</v>
      </c>
      <c r="P37" s="2"/>
    </row>
  </sheetData>
  <autoFilter ref="L1:L27"/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M11"/>
    </sheetView>
  </sheetViews>
  <sheetFormatPr defaultRowHeight="15"/>
  <cols>
    <col min="1" max="1" width="4.42578125" customWidth="1"/>
    <col min="2" max="2" width="31" customWidth="1"/>
    <col min="3" max="3" width="8.140625" customWidth="1"/>
    <col min="5" max="5" width="8.42578125" customWidth="1"/>
    <col min="13" max="13" width="4.42578125" customWidth="1"/>
    <col min="14" max="14" width="35.7109375" customWidth="1"/>
    <col min="15" max="15" width="6.8554687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11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>M4</f>
        <v>1</v>
      </c>
      <c r="B4" s="6" t="s">
        <v>83</v>
      </c>
      <c r="C4" s="7">
        <v>14</v>
      </c>
      <c r="D4" s="2" t="s">
        <v>27</v>
      </c>
      <c r="E4" s="2">
        <v>503</v>
      </c>
      <c r="F4" s="2">
        <v>27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54</v>
      </c>
      <c r="H4" s="2">
        <v>16</v>
      </c>
      <c r="I4" s="2">
        <f>LOOKUP(H4,{0,1,2,3,4,5,6,7,8,9,10,11,12,13,14,15,16,17,18,19,20,21,22,23,24,25,26,27,28,29,30,31,32,33,34,35,36,37,38,39,40},{0,5,10,14,18,22,26,29,32,35,38,41,44,46,48,50,52,54,56,58,60,62,64,66,68,70,72,74,76,78,80,82,84,86,88,90,92,94,96,98,100})</f>
        <v>52</v>
      </c>
      <c r="J4" s="5">
        <f>P4-3</f>
        <v>10.28</v>
      </c>
      <c r="K4" s="2">
        <f>LOOKUP(J4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74</v>
      </c>
      <c r="L4" s="2">
        <f>SUM(G4,I4,K4)</f>
        <v>180</v>
      </c>
      <c r="M4" s="2">
        <v>1</v>
      </c>
      <c r="N4" s="3" t="str">
        <f>B4</f>
        <v>Хмелев Алексей</v>
      </c>
      <c r="O4" s="1">
        <f>E4</f>
        <v>503</v>
      </c>
      <c r="P4" s="2">
        <v>13.28</v>
      </c>
    </row>
    <row r="5" spans="1:16">
      <c r="A5" s="2">
        <f>M5</f>
        <v>2</v>
      </c>
      <c r="B5" s="6" t="s">
        <v>86</v>
      </c>
      <c r="C5" s="7">
        <v>14</v>
      </c>
      <c r="D5" s="2">
        <v>3</v>
      </c>
      <c r="E5" s="2">
        <v>319</v>
      </c>
      <c r="F5" s="2">
        <v>30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60</v>
      </c>
      <c r="H5" s="2">
        <v>20</v>
      </c>
      <c r="I5" s="2">
        <f>LOOKUP(H5,{0,1,2,3,4,5,6,7,8,9,10,11,12,13,14,15,16,17,18,19,20,21,22,23,24,25,26,27,28,29,30,31,32,33,34,35,36,37,38,39,40},{0,5,10,14,18,22,26,29,32,35,38,41,44,46,48,50,52,54,56,58,60,62,64,66,68,70,72,74,76,78,80,82,84,86,88,90,92,94,96,98,100})</f>
        <v>60</v>
      </c>
      <c r="J5" s="5">
        <f>P5-3</f>
        <v>18.28</v>
      </c>
      <c r="K5" s="2">
        <f>LOOKUP(J5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25</v>
      </c>
      <c r="L5" s="2">
        <f>SUM(G5,I5,K5)</f>
        <v>145</v>
      </c>
      <c r="M5" s="2">
        <v>2</v>
      </c>
      <c r="N5" s="3" t="str">
        <f>B5</f>
        <v>Юрьев Кирилл</v>
      </c>
      <c r="O5" s="1">
        <f>E5</f>
        <v>319</v>
      </c>
      <c r="P5" s="2">
        <v>21.28</v>
      </c>
    </row>
    <row r="6" spans="1:16">
      <c r="A6" s="2">
        <f>M6</f>
        <v>3</v>
      </c>
      <c r="B6" s="6" t="s">
        <v>87</v>
      </c>
      <c r="C6" s="7">
        <v>14</v>
      </c>
      <c r="D6" s="2">
        <v>58</v>
      </c>
      <c r="E6" s="2">
        <v>18</v>
      </c>
      <c r="F6" s="2">
        <v>33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66</v>
      </c>
      <c r="H6" s="2">
        <v>16</v>
      </c>
      <c r="I6" s="2">
        <f>LOOKUP(H6,{0,1,2,3,4,5,6,7,8,9,10,11,12,13,14,15,16,17,18,19,20,21,22,23,24,25,26,27,28,29,30,31,32,33,34,35,36,37,38,39,40},{0,5,10,14,18,22,26,29,32,35,38,41,44,46,48,50,52,54,56,58,60,62,64,66,68,70,72,74,76,78,80,82,84,86,88,90,92,94,96,98,100})</f>
        <v>52</v>
      </c>
      <c r="J6" s="5">
        <f>P6-3</f>
        <v>19.309999999999999</v>
      </c>
      <c r="K6" s="2">
        <f>LOOKUP(J6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22</v>
      </c>
      <c r="L6" s="2">
        <f>SUM(G6,I6,K6)</f>
        <v>140</v>
      </c>
      <c r="M6" s="2">
        <v>3</v>
      </c>
      <c r="N6" s="3" t="str">
        <f>B6</f>
        <v>Прохоров Данил</v>
      </c>
      <c r="O6" s="1">
        <f>E6</f>
        <v>18</v>
      </c>
      <c r="P6" s="2">
        <v>22.31</v>
      </c>
    </row>
    <row r="7" spans="1:16">
      <c r="A7" s="2">
        <f>M7</f>
        <v>4</v>
      </c>
      <c r="B7" s="6" t="s">
        <v>84</v>
      </c>
      <c r="C7" s="7">
        <v>14</v>
      </c>
      <c r="D7" s="2">
        <v>3</v>
      </c>
      <c r="E7" s="2">
        <v>347</v>
      </c>
      <c r="F7" s="2">
        <v>15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30</v>
      </c>
      <c r="H7" s="2">
        <v>20</v>
      </c>
      <c r="I7" s="2">
        <f>LOOKUP(H7,{0,1,2,3,4,5,6,7,8,9,10,11,12,13,14,15,16,17,18,19,20,21,22,23,24,25,26,27,28,29,30,31,32,33,34,35,36,37,38,39,40},{0,5,10,14,18,22,26,29,32,35,38,41,44,46,48,50,52,54,56,58,60,62,64,66,68,70,72,74,76,78,80,82,84,86,88,90,92,94,96,98,100})</f>
        <v>60</v>
      </c>
      <c r="J7" s="5">
        <f>P7-3</f>
        <v>14.25</v>
      </c>
      <c r="K7" s="2">
        <f>LOOKUP(J7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44</v>
      </c>
      <c r="L7" s="2">
        <f>SUM(G7,I7,K7)</f>
        <v>134</v>
      </c>
      <c r="M7" s="2">
        <v>4</v>
      </c>
      <c r="N7" s="3" t="str">
        <f>B7</f>
        <v>Соболев Роман</v>
      </c>
      <c r="O7" s="1">
        <f>E7</f>
        <v>347</v>
      </c>
      <c r="P7" s="2">
        <v>17.25</v>
      </c>
    </row>
    <row r="8" spans="1:16">
      <c r="A8" s="2">
        <f>M8</f>
        <v>5</v>
      </c>
      <c r="B8" s="6" t="s">
        <v>82</v>
      </c>
      <c r="C8" s="7">
        <v>15</v>
      </c>
      <c r="D8" s="2">
        <v>58</v>
      </c>
      <c r="E8" s="2">
        <v>19</v>
      </c>
      <c r="F8" s="2">
        <v>27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54</v>
      </c>
      <c r="H8" s="2">
        <v>16</v>
      </c>
      <c r="I8" s="2">
        <f>LOOKUP(H8,{0,1,2,3,4,5,6,7,8,9,10,11,12,13,14,15,16,17,18,19,20,21,22,23,24,25,26,27,28,29,30,31,32,33,34,35,36,37,38,39,40},{0,5,10,14,18,22,26,29,32,35,38,41,44,46,48,50,52,54,56,58,60,62,64,66,68,70,72,74,76,78,80,82,84,86,88,90,92,94,96,98,100})</f>
        <v>52</v>
      </c>
      <c r="J8" s="5">
        <f>P8-3</f>
        <v>19.36</v>
      </c>
      <c r="K8" s="2">
        <f>LOOKUP(J8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22</v>
      </c>
      <c r="L8" s="2">
        <f>SUM(G8,I8,K8)</f>
        <v>128</v>
      </c>
      <c r="M8" s="2">
        <v>5</v>
      </c>
      <c r="N8" s="3" t="str">
        <f>B8</f>
        <v>Кашин Семен</v>
      </c>
      <c r="O8" s="1">
        <f>E8</f>
        <v>19</v>
      </c>
      <c r="P8" s="2">
        <v>22.36</v>
      </c>
    </row>
    <row r="9" spans="1:16">
      <c r="A9" s="2">
        <f>M9</f>
        <v>6</v>
      </c>
      <c r="B9" s="3" t="s">
        <v>71</v>
      </c>
      <c r="C9" s="4">
        <v>14</v>
      </c>
      <c r="D9" s="11">
        <v>3</v>
      </c>
      <c r="E9" s="11">
        <v>345</v>
      </c>
      <c r="F9" s="2">
        <v>20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40</v>
      </c>
      <c r="H9" s="2">
        <v>9</v>
      </c>
      <c r="I9" s="2">
        <f>LOOKUP(H9,{0,1,2,3,4,5,6,7,8,9,10,11,12,13,14,15,16,17,18,19,20,21,22,23,24,25,26,27,28,29,30,31,32,33,34,35,36,37,38,39,40},{0,5,10,14,18,22,26,29,32,35,38,41,44,46,48,50,52,54,56,58,60,62,64,66,68,70,72,74,76,78,80,82,84,86,88,90,92,94,96,98,100})</f>
        <v>35</v>
      </c>
      <c r="J9" s="5">
        <f>P9-3</f>
        <v>14.16</v>
      </c>
      <c r="K9" s="2">
        <f>LOOKUP(J9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45</v>
      </c>
      <c r="L9" s="2">
        <f>SUM(G9,I9,K9)</f>
        <v>120</v>
      </c>
      <c r="M9" s="2">
        <v>6</v>
      </c>
      <c r="N9" s="3" t="str">
        <f>B9</f>
        <v>Клементьев Георгий</v>
      </c>
      <c r="O9" s="1">
        <f>E9</f>
        <v>345</v>
      </c>
      <c r="P9" s="11">
        <v>17.16</v>
      </c>
    </row>
    <row r="10" spans="1:16">
      <c r="A10" s="2">
        <f>M10</f>
        <v>7</v>
      </c>
      <c r="B10" s="6" t="s">
        <v>85</v>
      </c>
      <c r="C10" s="7">
        <v>14</v>
      </c>
      <c r="D10" s="2">
        <v>1</v>
      </c>
      <c r="E10" s="2">
        <v>70</v>
      </c>
      <c r="F10" s="2">
        <v>7</v>
      </c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14</v>
      </c>
      <c r="H10" s="2">
        <v>14</v>
      </c>
      <c r="I10" s="2">
        <f>LOOKUP(H10,{0,1,2,3,4,5,6,7,8,9,10,11,12,13,14,15,16,17,18,19,20,21,22,23,24,25,26,27,28,29,30,31,32,33,34,35,36,37,38,39,40},{0,5,10,14,18,22,26,29,32,35,38,41,44,46,48,50,52,54,56,58,60,62,64,66,68,70,72,74,76,78,80,82,84,86,88,90,92,94,96,98,100})</f>
        <v>48</v>
      </c>
      <c r="J10" s="5">
        <f>P10-3</f>
        <v>14.48</v>
      </c>
      <c r="K10" s="2">
        <f>LOOKUP(J10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42</v>
      </c>
      <c r="L10" s="2">
        <f>SUM(G10,I10,K10)</f>
        <v>104</v>
      </c>
      <c r="M10" s="2">
        <v>7</v>
      </c>
      <c r="N10" s="3" t="str">
        <f>B10</f>
        <v>Шуров Антон</v>
      </c>
      <c r="O10" s="1">
        <f>E10</f>
        <v>70</v>
      </c>
      <c r="P10" s="2">
        <v>17.48</v>
      </c>
    </row>
    <row r="11" spans="1:16">
      <c r="A11" s="2">
        <f>M11</f>
        <v>8</v>
      </c>
      <c r="B11" s="6" t="s">
        <v>81</v>
      </c>
      <c r="C11" s="7">
        <v>15</v>
      </c>
      <c r="D11" s="2">
        <v>1</v>
      </c>
      <c r="E11" s="2">
        <v>85</v>
      </c>
      <c r="F11" s="2">
        <v>24</v>
      </c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48</v>
      </c>
      <c r="H11" s="2">
        <v>5</v>
      </c>
      <c r="I11" s="2">
        <f>LOOKUP(H11,{0,1,2,3,4,5,6,7,8,9,10,11,12,13,14,15,16,17,18,19,20,21,22,23,24,25,26,27,28,29,30,31,32,33,34,35,36,37,38,39,40},{0,5,10,14,18,22,26,29,32,35,38,41,44,46,48,50,52,54,56,58,60,62,64,66,68,70,72,74,76,78,80,82,84,86,88,90,92,94,96,98,100})</f>
        <v>22</v>
      </c>
      <c r="J11" s="5">
        <f>P11-3</f>
        <v>17.329999999999998</v>
      </c>
      <c r="K11" s="2">
        <f>LOOKUP(J11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28</v>
      </c>
      <c r="L11" s="2">
        <f>SUM(G11,I11,K11)</f>
        <v>98</v>
      </c>
      <c r="M11" s="2">
        <v>8</v>
      </c>
      <c r="N11" s="3" t="str">
        <f>B11</f>
        <v>Боровских Никита</v>
      </c>
      <c r="O11" s="1">
        <f>E11</f>
        <v>85</v>
      </c>
      <c r="P11" s="2">
        <v>20.329999999999998</v>
      </c>
    </row>
    <row r="12" spans="1:16">
      <c r="A12" s="2">
        <f t="shared" ref="A5:A27" si="0">M12</f>
        <v>0</v>
      </c>
      <c r="B12" s="6"/>
      <c r="C12" s="7"/>
      <c r="D12" s="2"/>
      <c r="E12" s="2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2" s="2"/>
      <c r="I12" s="2">
        <f>LOOKUP(H12,{0,1,2,3,4,5,6,7,8,9,10,11,12,13,14,15,16,17,18,19,20,21,22,23,24,25,26,27,28,29,30,31,32,33,34,35,36,37,38,39,40},{0,5,10,14,18,22,26,29,32,35,38,41,44,46,48,50,52,54,56,58,60,62,64,66,68,70,72,74,76,78,80,82,84,86,88,90,92,94,96,98,100})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2" s="5">
        <f t="shared" ref="J5:J27" si="1">P12-3</f>
        <v>-3</v>
      </c>
      <c r="K12" s="2">
        <f>LOOKUP(J12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ref="L4:L27" si="2">SUM(G12,I12,K12)</f>
        <v>0</v>
      </c>
      <c r="M12" s="2"/>
      <c r="N12" s="3">
        <f t="shared" ref="N5:N27" si="3">B12</f>
        <v>0</v>
      </c>
      <c r="O12" s="1">
        <f t="shared" ref="O5:O27" si="4">E12</f>
        <v>0</v>
      </c>
      <c r="P12" s="2"/>
    </row>
    <row r="13" spans="1:16">
      <c r="A13" s="2">
        <f t="shared" si="0"/>
        <v>0</v>
      </c>
      <c r="B13" s="6"/>
      <c r="C13" s="7"/>
      <c r="D13" s="2"/>
      <c r="E13" s="2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3" s="2"/>
      <c r="I13" s="2">
        <f>LOOKUP(H13,{0,1,2,3,4,5,6,7,8,9,10,11,12,13,14,15,16,17,18,19,20,21,22,23,24,25,26,27,28,29,30,31,32,33,34,35,36,37,38,39,40},{0,5,10,14,18,22,26,29,32,35,38,41,44,46,48,50,52,54,56,58,60,62,64,66,68,70,72,74,76,78,80,82,84,86,88,90,92,94,96,98,100})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3" s="5">
        <f t="shared" si="1"/>
        <v>-3</v>
      </c>
      <c r="K13" s="2">
        <f>LOOKUP(J13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2"/>
        <v>0</v>
      </c>
      <c r="M13" s="2"/>
      <c r="N13" s="3">
        <f t="shared" si="3"/>
        <v>0</v>
      </c>
      <c r="O13" s="1">
        <f t="shared" si="4"/>
        <v>0</v>
      </c>
      <c r="P13" s="2"/>
    </row>
    <row r="14" spans="1:16">
      <c r="A14" s="2">
        <f t="shared" si="0"/>
        <v>0</v>
      </c>
      <c r="B14" s="6"/>
      <c r="C14" s="7"/>
      <c r="D14" s="2"/>
      <c r="E14" s="2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4" s="2"/>
      <c r="I14" s="2">
        <f>LOOKUP(H14,{0,1,2,3,4,5,6,7,8,9,10,11,12,13,14,15,16,17,18,19,20,21,22,23,24,25,26,27,28,29,30,31,32,33,34,35,36,37,38,39,40},{0,5,10,14,18,22,26,29,32,35,38,41,44,46,48,50,52,54,56,58,60,62,64,66,68,70,72,74,76,78,80,82,84,86,88,90,92,94,96,98,100})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4" s="5">
        <f t="shared" si="1"/>
        <v>-3</v>
      </c>
      <c r="K14" s="2">
        <f>LOOKUP(J14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2"/>
        <v>0</v>
      </c>
      <c r="M14" s="2"/>
      <c r="N14" s="3">
        <f t="shared" si="3"/>
        <v>0</v>
      </c>
      <c r="O14" s="1">
        <f t="shared" si="4"/>
        <v>0</v>
      </c>
      <c r="P14" s="2"/>
    </row>
    <row r="15" spans="1:16">
      <c r="A15" s="2">
        <f t="shared" si="0"/>
        <v>0</v>
      </c>
      <c r="B15" s="6"/>
      <c r="C15" s="7"/>
      <c r="D15" s="2"/>
      <c r="E15" s="2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5" s="2"/>
      <c r="I15" s="2">
        <f>LOOKUP(H15,{0,1,2,3,4,5,6,7,8,9,10,11,12,13,14,15,16,17,18,19,20,21,22,23,24,25,26,27,28,29,30,31,32,33,34,35,36,37,38,39,40},{0,5,10,14,18,22,26,29,32,35,38,41,44,46,48,50,52,54,56,58,60,62,64,66,68,70,72,74,76,78,80,82,84,86,88,90,92,94,96,98,100})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5" s="5">
        <f t="shared" si="1"/>
        <v>-3</v>
      </c>
      <c r="K15" s="2">
        <f>LOOKUP(J15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2"/>
        <v>0</v>
      </c>
      <c r="M15" s="2"/>
      <c r="N15" s="3">
        <f t="shared" si="3"/>
        <v>0</v>
      </c>
      <c r="O15" s="1">
        <f t="shared" si="4"/>
        <v>0</v>
      </c>
      <c r="P15" s="2"/>
    </row>
    <row r="16" spans="1:16">
      <c r="A16" s="2">
        <f t="shared" si="0"/>
        <v>0</v>
      </c>
      <c r="B16" s="3"/>
      <c r="C16" s="4"/>
      <c r="D16" s="1"/>
      <c r="E16" s="1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6" s="2"/>
      <c r="I16" s="2">
        <f>LOOKUP(H16,{0,1,2,3,4,5,6,7,8,9,10,11,12,13,14,15,16,17,18,19,20,21,22,23,24,25,26,27,28,29,30,31,32,33,34,35,36,37,38,39,40},{0,5,10,14,18,22,26,29,32,35,38,41,44,46,48,50,52,54,56,58,60,62,64,66,68,70,72,74,76,78,80,82,84,86,88,90,92,94,96,98,100})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6" s="5">
        <f t="shared" si="1"/>
        <v>-3</v>
      </c>
      <c r="K16" s="2">
        <f>LOOKUP(J16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2"/>
        <v>0</v>
      </c>
      <c r="M16" s="2"/>
      <c r="N16" s="3">
        <f t="shared" si="3"/>
        <v>0</v>
      </c>
      <c r="O16" s="1">
        <f t="shared" si="4"/>
        <v>0</v>
      </c>
      <c r="P16" s="2"/>
    </row>
    <row r="17" spans="1:16">
      <c r="A17" s="2">
        <f t="shared" si="0"/>
        <v>0</v>
      </c>
      <c r="B17" s="6"/>
      <c r="C17" s="7"/>
      <c r="D17" s="2"/>
      <c r="E17" s="2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7" s="2"/>
      <c r="I17" s="2">
        <f>LOOKUP(H17,{0,1,2,3,4,5,6,7,8,9,10,11,12,13,14,15,16,17,18,19,20,21,22,23,24,25,26,27,28,29,30,31,32,33,34,35,36,37,38,39,40},{0,5,10,14,18,22,26,29,32,35,38,41,44,46,48,50,52,54,56,58,60,62,64,66,68,70,72,74,76,78,80,82,84,86,88,90,92,94,96,98,100})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7" s="5">
        <f t="shared" si="1"/>
        <v>-3</v>
      </c>
      <c r="K17" s="2">
        <f>LOOKUP(J17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2"/>
        <v>0</v>
      </c>
      <c r="M17" s="2"/>
      <c r="N17" s="3">
        <f t="shared" si="3"/>
        <v>0</v>
      </c>
      <c r="O17" s="1">
        <f t="shared" si="4"/>
        <v>0</v>
      </c>
      <c r="P17" s="2"/>
    </row>
    <row r="18" spans="1:16">
      <c r="A18" s="2">
        <f t="shared" si="0"/>
        <v>0</v>
      </c>
      <c r="B18" s="6"/>
      <c r="C18" s="7"/>
      <c r="D18" s="2"/>
      <c r="E18" s="2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8" s="2"/>
      <c r="I18" s="2">
        <f>LOOKUP(H18,{0,1,2,3,4,5,6,7,8,9,10,11,12,13,14,15,16,17,18,19,20,21,22,23,24,25,26,27,28,29,30,31,32,33,34,35,36,37,38,39,40},{0,5,10,14,18,22,26,29,32,35,38,41,44,46,48,50,52,54,56,58,60,62,64,66,68,70,72,74,76,78,80,82,84,86,88,90,92,94,96,98,100})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8" s="5">
        <f t="shared" si="1"/>
        <v>-3</v>
      </c>
      <c r="K18" s="2">
        <f>LOOKUP(J18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2"/>
        <v>0</v>
      </c>
      <c r="M18" s="2"/>
      <c r="N18" s="3">
        <f t="shared" si="3"/>
        <v>0</v>
      </c>
      <c r="O18" s="1">
        <f t="shared" si="4"/>
        <v>0</v>
      </c>
      <c r="P18" s="1"/>
    </row>
    <row r="19" spans="1:16">
      <c r="A19" s="2">
        <f t="shared" si="0"/>
        <v>0</v>
      </c>
      <c r="B19" s="6"/>
      <c r="C19" s="7"/>
      <c r="D19" s="2"/>
      <c r="E19" s="2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19" s="2"/>
      <c r="I19" s="2">
        <f>LOOKUP(H19,{0,1,2,3,4,5,6,7,8,9,10,11,12,13,14,15,16,17,18,19,20,21,22,23,24,25,26,27,28,29,30,31,32,33,34,35,36,37,38,39,40},{0,5,10,14,18,22,26,29,32,35,38,41,44,46,48,50,52,54,56,58,60,62,64,66,68,70,72,74,76,78,80,82,84,86,88,90,92,94,96,98,100})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19" s="5">
        <f t="shared" si="1"/>
        <v>-3</v>
      </c>
      <c r="K19" s="2">
        <f>LOOKUP(J19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2"/>
        <v>0</v>
      </c>
      <c r="M19" s="2"/>
      <c r="N19" s="3">
        <f t="shared" si="3"/>
        <v>0</v>
      </c>
      <c r="O19" s="1">
        <f t="shared" si="4"/>
        <v>0</v>
      </c>
      <c r="P19" s="2"/>
    </row>
    <row r="20" spans="1:16">
      <c r="A20" s="2">
        <f t="shared" si="0"/>
        <v>0</v>
      </c>
      <c r="B20" s="6"/>
      <c r="C20" s="7"/>
      <c r="D20" s="2"/>
      <c r="E20" s="2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0" s="2"/>
      <c r="I20" s="2">
        <f>LOOKUP(H20,{0,1,2,3,4,5,6,7,8,9,10,11,12,13,14,15,16,17,18,19,20,21,22,23,24,25,26,27,28,29,30,31,32,33,34,35,36,37,38,39,40},{0,5,10,14,18,22,26,29,32,35,38,41,44,46,48,50,52,54,56,58,60,62,64,66,68,70,72,74,76,78,80,82,84,86,88,90,92,94,96,98,100})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0" s="5">
        <f t="shared" si="1"/>
        <v>-3</v>
      </c>
      <c r="K20" s="2">
        <f>LOOKUP(J20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2"/>
        <v>0</v>
      </c>
      <c r="M20" s="2"/>
      <c r="N20" s="3">
        <f t="shared" si="3"/>
        <v>0</v>
      </c>
      <c r="O20" s="1">
        <f t="shared" si="4"/>
        <v>0</v>
      </c>
      <c r="P20" s="2"/>
    </row>
    <row r="21" spans="1:16">
      <c r="A21" s="2">
        <f t="shared" si="0"/>
        <v>0</v>
      </c>
      <c r="B21" s="6"/>
      <c r="C21" s="7"/>
      <c r="D21" s="2"/>
      <c r="E21" s="2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1" s="2"/>
      <c r="I21" s="2">
        <f>LOOKUP(H21,{0,1,2,3,4,5,6,7,8,9,10,11,12,13,14,15,16,17,18,19,20,21,22,23,24,25,26,27,28,29,30,31,32,33,34,35,36,37,38,39,40},{0,5,10,14,18,22,26,29,32,35,38,41,44,46,48,50,52,54,56,58,60,62,64,66,68,70,72,74,76,78,80,82,84,86,88,90,92,94,96,98,100})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1" s="5">
        <f t="shared" si="1"/>
        <v>-3</v>
      </c>
      <c r="K21" s="2">
        <f>LOOKUP(J21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2"/>
        <v>0</v>
      </c>
      <c r="M21" s="2"/>
      <c r="N21" s="3">
        <f t="shared" si="3"/>
        <v>0</v>
      </c>
      <c r="O21" s="1">
        <f t="shared" si="4"/>
        <v>0</v>
      </c>
      <c r="P21" s="2"/>
    </row>
    <row r="22" spans="1:16">
      <c r="A22" s="2">
        <f t="shared" si="0"/>
        <v>0</v>
      </c>
      <c r="B22" s="6"/>
      <c r="C22" s="7"/>
      <c r="D22" s="2"/>
      <c r="E22" s="2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2" s="2"/>
      <c r="I22" s="2">
        <f>LOOKUP(H22,{0,1,2,3,4,5,6,7,8,9,10,11,12,13,14,15,16,17,18,19,20,21,22,23,24,25,26,27,28,29,30,31,32,33,34,35,36,37,38,39,40},{0,5,10,14,18,22,26,29,32,35,38,41,44,46,48,50,52,54,56,58,60,62,64,66,68,70,72,74,76,78,80,82,84,86,88,90,92,94,96,98,100})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2" s="5">
        <f t="shared" si="1"/>
        <v>-3</v>
      </c>
      <c r="K22" s="2">
        <f>LOOKUP(J22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2"/>
        <v>0</v>
      </c>
      <c r="M22" s="2"/>
      <c r="N22" s="3">
        <f t="shared" si="3"/>
        <v>0</v>
      </c>
      <c r="O22" s="1">
        <f t="shared" si="4"/>
        <v>0</v>
      </c>
      <c r="P22" s="2"/>
    </row>
    <row r="23" spans="1:16">
      <c r="A23" s="2">
        <f t="shared" si="0"/>
        <v>0</v>
      </c>
      <c r="B23" s="6"/>
      <c r="C23" s="7"/>
      <c r="D23" s="2"/>
      <c r="E23" s="2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3" s="2"/>
      <c r="I23" s="2">
        <f>LOOKUP(H23,{0,1,2,3,4,5,6,7,8,9,10,11,12,13,14,15,16,17,18,19,20,21,22,23,24,25,26,27,28,29,30,31,32,33,34,35,36,37,38,39,40},{0,5,10,14,18,22,26,29,32,35,38,41,44,46,48,50,52,54,56,58,60,62,64,66,68,70,72,74,76,78,80,82,84,86,88,90,92,94,96,98,100})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3" s="5">
        <f t="shared" si="1"/>
        <v>-3</v>
      </c>
      <c r="K23" s="2">
        <f>LOOKUP(J23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2"/>
        <v>0</v>
      </c>
      <c r="M23" s="2"/>
      <c r="N23" s="3">
        <f t="shared" si="3"/>
        <v>0</v>
      </c>
      <c r="O23" s="1">
        <f t="shared" si="4"/>
        <v>0</v>
      </c>
      <c r="P23" s="2"/>
    </row>
    <row r="24" spans="1:16">
      <c r="A24" s="2">
        <f t="shared" si="0"/>
        <v>0</v>
      </c>
      <c r="B24" s="6"/>
      <c r="C24" s="7"/>
      <c r="D24" s="2"/>
      <c r="E24" s="2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4" s="2"/>
      <c r="I24" s="2">
        <f>LOOKUP(H24,{0,1,2,3,4,5,6,7,8,9,10,11,12,13,14,15,16,17,18,19,20,21,22,23,24,25,26,27,28,29,30,31,32,33,34,35,36,37,38,39,40},{0,5,10,14,18,22,26,29,32,35,38,41,44,46,48,50,52,54,56,58,60,62,64,66,68,70,72,74,76,78,80,82,84,86,88,90,92,94,96,98,100})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4" s="5">
        <f t="shared" si="1"/>
        <v>-3</v>
      </c>
      <c r="K24" s="2">
        <f>LOOKUP(J24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2"/>
        <v>0</v>
      </c>
      <c r="M24" s="2"/>
      <c r="N24" s="3">
        <f t="shared" si="3"/>
        <v>0</v>
      </c>
      <c r="O24" s="1">
        <f t="shared" si="4"/>
        <v>0</v>
      </c>
      <c r="P24" s="2"/>
    </row>
    <row r="25" spans="1:16">
      <c r="A25" s="2">
        <f t="shared" si="0"/>
        <v>0</v>
      </c>
      <c r="B25" s="6"/>
      <c r="C25" s="7"/>
      <c r="D25" s="2"/>
      <c r="E25" s="2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5" s="2"/>
      <c r="I25" s="2">
        <f>LOOKUP(H25,{0,1,2,3,4,5,6,7,8,9,10,11,12,13,14,15,16,17,18,19,20,21,22,23,24,25,26,27,28,29,30,31,32,33,34,35,36,37,38,39,40},{0,5,10,14,18,22,26,29,32,35,38,41,44,46,48,50,52,54,56,58,60,62,64,66,68,70,72,74,76,78,80,82,84,86,88,90,92,94,96,98,100})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5" s="5">
        <f t="shared" si="1"/>
        <v>-3</v>
      </c>
      <c r="K25" s="2">
        <f>LOOKUP(J25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2"/>
        <v>0</v>
      </c>
      <c r="M25" s="2"/>
      <c r="N25" s="3">
        <f t="shared" si="3"/>
        <v>0</v>
      </c>
      <c r="O25" s="1">
        <f t="shared" si="4"/>
        <v>0</v>
      </c>
      <c r="P25" s="2"/>
    </row>
    <row r="26" spans="1:16">
      <c r="A26" s="2">
        <f t="shared" si="0"/>
        <v>0</v>
      </c>
      <c r="B26" s="6"/>
      <c r="C26" s="7"/>
      <c r="D26" s="2"/>
      <c r="E26" s="2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6" s="2"/>
      <c r="I26" s="2">
        <f>LOOKUP(H26,{0,1,2,3,4,5,6,7,8,9,10,11,12,13,14,15,16,17,18,19,20,21,22,23,24,25,26,27,28,29,30,31,32,33,34,35,36,37,38,39,40},{0,5,10,14,18,22,26,29,32,35,38,41,44,46,48,50,52,54,56,58,60,62,64,66,68,70,72,74,76,78,80,82,84,86,88,90,92,94,96,98,100})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6" s="5">
        <f t="shared" si="1"/>
        <v>-3</v>
      </c>
      <c r="K26" s="2">
        <f>LOOKUP(J26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2"/>
        <v>0</v>
      </c>
      <c r="M26" s="2"/>
      <c r="N26" s="3">
        <f t="shared" si="3"/>
        <v>0</v>
      </c>
      <c r="O26" s="1">
        <f t="shared" si="4"/>
        <v>0</v>
      </c>
      <c r="P26" s="2"/>
    </row>
    <row r="27" spans="1:16">
      <c r="A27" s="2">
        <f t="shared" si="0"/>
        <v>0</v>
      </c>
      <c r="B27" s="6"/>
      <c r="C27" s="7"/>
      <c r="D27" s="2"/>
      <c r="E27" s="2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7" s="2"/>
      <c r="I27" s="2">
        <f>LOOKUP(H27,{0,1,2,3,4,5,6,7,8,9,10,11,12,13,14,15,16,17,18,19,20,21,22,23,24,25,26,27,28,29,30,31,32,33,34,35,36,37,38,39,40},{0,5,10,14,18,22,26,29,32,35,38,41,44,46,48,50,52,54,56,58,60,62,64,66,68,70,72,74,76,78,80,82,84,86,88,90,92,94,96,98,100})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7" s="5">
        <f t="shared" si="1"/>
        <v>-3</v>
      </c>
      <c r="K27" s="2">
        <f>LOOKUP(J27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2"/>
        <v>0</v>
      </c>
      <c r="M27" s="2"/>
      <c r="N27" s="3">
        <f t="shared" si="3"/>
        <v>0</v>
      </c>
      <c r="O27" s="1">
        <f t="shared" si="4"/>
        <v>0</v>
      </c>
      <c r="P27" s="2"/>
    </row>
    <row r="28" spans="1:16">
      <c r="A28" s="2">
        <f t="shared" ref="A28:A37" si="5">M28</f>
        <v>0</v>
      </c>
      <c r="B28" s="6"/>
      <c r="C28" s="7"/>
      <c r="D28" s="2"/>
      <c r="E28" s="2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8" s="2"/>
      <c r="I28" s="2">
        <f>LOOKUP(H28,{0,1,2,3,4,5,6,7,8,9,10,11,12,13,14,15,16,17,18,19,20,21,22,23,24,25,26,27,28,29,30,31,32,33,34,35,36,37,38,39,40},{0,5,10,14,18,22,26,29,32,35,38,41,44,46,48,50,52,54,56,58,60,62,64,66,68,70,72,74,76,78,80,82,84,86,88,90,92,94,96,98,100})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8" s="5">
        <f t="shared" ref="J28:J37" si="6">P28-3</f>
        <v>-3</v>
      </c>
      <c r="K28" s="2">
        <f>LOOKUP(J28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ref="L28:L37" si="7">SUM(G28,I28,K28)</f>
        <v>0</v>
      </c>
      <c r="M28" s="2"/>
      <c r="N28" s="3">
        <f t="shared" ref="N28:N37" si="8">B28</f>
        <v>0</v>
      </c>
      <c r="O28" s="10">
        <f t="shared" ref="O28:O37" si="9">E28</f>
        <v>0</v>
      </c>
      <c r="P28" s="2"/>
    </row>
    <row r="29" spans="1:16">
      <c r="A29" s="2">
        <f t="shared" si="5"/>
        <v>0</v>
      </c>
      <c r="B29" s="6"/>
      <c r="C29" s="7"/>
      <c r="D29" s="2"/>
      <c r="E29" s="2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29" s="2"/>
      <c r="I29" s="2">
        <f>LOOKUP(H29,{0,1,2,3,4,5,6,7,8,9,10,11,12,13,14,15,16,17,18,19,20,21,22,23,24,25,26,27,28,29,30,31,32,33,34,35,36,37,38,39,40},{0,5,10,14,18,22,26,29,32,35,38,41,44,46,48,50,52,54,56,58,60,62,64,66,68,70,72,74,76,78,80,82,84,86,88,90,92,94,96,98,100})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29" s="5">
        <f t="shared" si="6"/>
        <v>-3</v>
      </c>
      <c r="K29" s="2">
        <f>LOOKUP(J29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10">
        <f t="shared" si="9"/>
        <v>0</v>
      </c>
      <c r="P29" s="2"/>
    </row>
    <row r="30" spans="1:16">
      <c r="A30" s="2">
        <f t="shared" si="5"/>
        <v>0</v>
      </c>
      <c r="B30" s="6"/>
      <c r="C30" s="7"/>
      <c r="D30" s="2"/>
      <c r="E30" s="2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0" s="2"/>
      <c r="I30" s="2">
        <f>LOOKUP(H30,{0,1,2,3,4,5,6,7,8,9,10,11,12,13,14,15,16,17,18,19,20,21,22,23,24,25,26,27,28,29,30,31,32,33,34,35,36,37,38,39,40},{0,5,10,14,18,22,26,29,32,35,38,41,44,46,48,50,52,54,56,58,60,62,64,66,68,70,72,74,76,78,80,82,84,86,88,90,92,94,96,98,100})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0" s="5">
        <f t="shared" si="6"/>
        <v>-3</v>
      </c>
      <c r="K30" s="2">
        <f>LOOKUP(J30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10">
        <f t="shared" si="9"/>
        <v>0</v>
      </c>
      <c r="P30" s="2"/>
    </row>
    <row r="31" spans="1:16">
      <c r="A31" s="2">
        <f t="shared" si="5"/>
        <v>0</v>
      </c>
      <c r="B31" s="6"/>
      <c r="C31" s="7"/>
      <c r="D31" s="2"/>
      <c r="E31" s="2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1" s="2"/>
      <c r="I31" s="2">
        <f>LOOKUP(H31,{0,1,2,3,4,5,6,7,8,9,10,11,12,13,14,15,16,17,18,19,20,21,22,23,24,25,26,27,28,29,30,31,32,33,34,35,36,37,38,39,40},{0,5,10,14,18,22,26,29,32,35,38,41,44,46,48,50,52,54,56,58,60,62,64,66,68,70,72,74,76,78,80,82,84,86,88,90,92,94,96,98,100})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1" s="5">
        <f t="shared" si="6"/>
        <v>-3</v>
      </c>
      <c r="K31" s="2">
        <f>LOOKUP(J31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10">
        <f t="shared" si="9"/>
        <v>0</v>
      </c>
      <c r="P31" s="2"/>
    </row>
    <row r="32" spans="1:16">
      <c r="A32" s="2">
        <f t="shared" si="5"/>
        <v>0</v>
      </c>
      <c r="B32" s="6"/>
      <c r="C32" s="7"/>
      <c r="D32" s="2"/>
      <c r="E32" s="2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2" s="2"/>
      <c r="I32" s="2">
        <f>LOOKUP(H32,{0,1,2,3,4,5,6,7,8,9,10,11,12,13,14,15,16,17,18,19,20,21,22,23,24,25,26,27,28,29,30,31,32,33,34,35,36,37,38,39,40},{0,5,10,14,18,22,26,29,32,35,38,41,44,46,48,50,52,54,56,58,60,62,64,66,68,70,72,74,76,78,80,82,84,86,88,90,92,94,96,98,100})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2" s="5">
        <f t="shared" si="6"/>
        <v>-3</v>
      </c>
      <c r="K32" s="2">
        <f>LOOKUP(J32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10">
        <f t="shared" si="9"/>
        <v>0</v>
      </c>
      <c r="P32" s="2"/>
    </row>
    <row r="33" spans="1:16">
      <c r="A33" s="2">
        <f t="shared" si="5"/>
        <v>0</v>
      </c>
      <c r="B33" s="6"/>
      <c r="C33" s="7"/>
      <c r="D33" s="2"/>
      <c r="E33" s="2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3" s="2"/>
      <c r="I33" s="2">
        <f>LOOKUP(H33,{0,1,2,3,4,5,6,7,8,9,10,11,12,13,14,15,16,17,18,19,20,21,22,23,24,25,26,27,28,29,30,31,32,33,34,35,36,37,38,39,40},{0,5,10,14,18,22,26,29,32,35,38,41,44,46,48,50,52,54,56,58,60,62,64,66,68,70,72,74,76,78,80,82,84,86,88,90,92,94,96,98,100})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3" s="5">
        <f t="shared" si="6"/>
        <v>-3</v>
      </c>
      <c r="K33" s="2">
        <f>LOOKUP(J33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10">
        <f t="shared" si="9"/>
        <v>0</v>
      </c>
      <c r="P33" s="2"/>
    </row>
    <row r="34" spans="1:16">
      <c r="A34" s="2">
        <f t="shared" si="5"/>
        <v>0</v>
      </c>
      <c r="B34" s="6"/>
      <c r="C34" s="7"/>
      <c r="D34" s="2"/>
      <c r="E34" s="2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4" s="2"/>
      <c r="I34" s="2">
        <f>LOOKUP(H34,{0,1,2,3,4,5,6,7,8,9,10,11,12,13,14,15,16,17,18,19,20,21,22,23,24,25,26,27,28,29,30,31,32,33,34,35,36,37,38,39,40},{0,5,10,14,18,22,26,29,32,35,38,41,44,46,48,50,52,54,56,58,60,62,64,66,68,70,72,74,76,78,80,82,84,86,88,90,92,94,96,98,100})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4" s="5">
        <f t="shared" si="6"/>
        <v>-3</v>
      </c>
      <c r="K34" s="2">
        <f>LOOKUP(J34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10">
        <f t="shared" si="9"/>
        <v>0</v>
      </c>
      <c r="P34" s="2"/>
    </row>
    <row r="35" spans="1:16">
      <c r="A35" s="2">
        <f t="shared" si="5"/>
        <v>0</v>
      </c>
      <c r="B35" s="6"/>
      <c r="C35" s="7"/>
      <c r="D35" s="2"/>
      <c r="E35" s="2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5" s="2"/>
      <c r="I35" s="2">
        <f>LOOKUP(H35,{0,1,2,3,4,5,6,7,8,9,10,11,12,13,14,15,16,17,18,19,20,21,22,23,24,25,26,27,28,29,30,31,32,33,34,35,36,37,38,39,40},{0,5,10,14,18,22,26,29,32,35,38,41,44,46,48,50,52,54,56,58,60,62,64,66,68,70,72,74,76,78,80,82,84,86,88,90,92,94,96,98,100})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5" s="5">
        <f t="shared" si="6"/>
        <v>-3</v>
      </c>
      <c r="K35" s="2">
        <f>LOOKUP(J35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10">
        <f t="shared" si="9"/>
        <v>0</v>
      </c>
      <c r="P35" s="2"/>
    </row>
    <row r="36" spans="1:16">
      <c r="A36" s="2">
        <f t="shared" si="5"/>
        <v>0</v>
      </c>
      <c r="B36" s="6"/>
      <c r="C36" s="7"/>
      <c r="D36" s="2"/>
      <c r="E36" s="2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6" s="2"/>
      <c r="I36" s="2">
        <f>LOOKUP(H36,{0,1,2,3,4,5,6,7,8,9,10,11,12,13,14,15,16,17,18,19,20,21,22,23,24,25,26,27,28,29,30,31,32,33,34,35,36,37,38,39,40},{0,5,10,14,18,22,26,29,32,35,38,41,44,46,48,50,52,54,56,58,60,62,64,66,68,70,72,74,76,78,80,82,84,86,88,90,92,94,96,98,100})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6" s="5">
        <f t="shared" si="6"/>
        <v>-3</v>
      </c>
      <c r="K36" s="2">
        <f>LOOKUP(J36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10">
        <f t="shared" si="9"/>
        <v>0</v>
      </c>
      <c r="P36" s="2"/>
    </row>
    <row r="37" spans="1:16">
      <c r="A37" s="2">
        <f t="shared" si="5"/>
        <v>0</v>
      </c>
      <c r="B37" s="6"/>
      <c r="C37" s="7"/>
      <c r="D37" s="2"/>
      <c r="E37" s="2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0,2,4,6,8,10,12,14,16,18,20,22,24,26,28,30,32,34,36,38,40,42,44,46,48,50,52,54,56,58,60,62,64,66,68,70,72,74,76,78,80,82,84,86,88,90,92,94,96,100,100})</f>
        <v>0</v>
      </c>
      <c r="H37" s="2"/>
      <c r="I37" s="2">
        <f>LOOKUP(H37,{0,1,2,3,4,5,6,7,8,9,10,11,12,13,14,15,16,17,18,19,20,21,22,23,24,25,26,27,28,29,30,31,32,33,34,35,36,37,38,39,40},{0,5,10,14,18,22,26,29,32,35,38,41,44,46,48,50,52,54,56,58,60,62,64,66,68,70,72,74,76,78,80,82,84,86,88,90,92,94,96,98,100})</f>
        <v>0</v>
      </c>
      <c r="J37" s="5">
        <f t="shared" si="6"/>
        <v>-3</v>
      </c>
      <c r="K37" s="2">
        <f>LOOKUP(J37,{-3,6,8,8.05,8.1,8.15,8.2,8.25,8.3,8.35,8.4,8.45,8.5,8.56,9.02,9.08,9.14,9.2,9.26,9.32,9.38,9.44,9.5,9.56,10.02,10.08,10.14,10.2,10.26,10.32,10.38,10.44,10.5,10.57,11.04,11.11,11.18,11.25,11.32,11.39,11.46,11.53,12,12.08,12.16,12.24,12.32,12.4,12.48,12.56,13.04,13.12,13.2,13.3,13.4,13.5,14,14.1,14.2,14.3,14.4,14.5,15,15.12,15.24,15.36,15.48,16,16.12,16.24,16.36,16.48,17,17.15,17.3,17.45,18,18.2,18.4,19,19.2,19.4,20,20.2,20.4,21,21.2,21.45,22.1,22.35,23,23.3,24,24.3,25,25.4,26.2,27,27.4,28.2,29.1,30},{0,100,100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10">
        <f t="shared" si="9"/>
        <v>0</v>
      </c>
      <c r="P37" s="2"/>
    </row>
  </sheetData>
  <autoFilter ref="L1:L27"/>
  <sortState ref="A4:P11">
    <sortCondition descending="1" ref="L4:L11"/>
  </sortState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M9"/>
    </sheetView>
  </sheetViews>
  <sheetFormatPr defaultRowHeight="15"/>
  <cols>
    <col min="1" max="1" width="4.42578125" customWidth="1"/>
    <col min="2" max="2" width="31" customWidth="1"/>
    <col min="4" max="4" width="8.7109375" customWidth="1"/>
    <col min="5" max="5" width="8.140625" customWidth="1"/>
    <col min="13" max="13" width="4.85546875" customWidth="1"/>
    <col min="14" max="14" width="32" customWidth="1"/>
    <col min="15" max="15" width="10.28515625" customWidth="1"/>
  </cols>
  <sheetData>
    <row r="1" spans="1:16" ht="15" customHeight="1">
      <c r="A1" s="12" t="s">
        <v>0</v>
      </c>
      <c r="B1" s="12" t="s">
        <v>1</v>
      </c>
      <c r="C1" s="12" t="s">
        <v>14</v>
      </c>
      <c r="D1" s="12" t="s">
        <v>2</v>
      </c>
      <c r="E1" s="12" t="s">
        <v>16</v>
      </c>
      <c r="F1" s="12" t="s">
        <v>3</v>
      </c>
      <c r="G1" s="12"/>
      <c r="H1" s="12"/>
      <c r="I1" s="12"/>
      <c r="J1" s="12"/>
      <c r="K1" s="12"/>
      <c r="L1" s="12" t="s">
        <v>4</v>
      </c>
      <c r="M1" s="12" t="s">
        <v>0</v>
      </c>
      <c r="N1" s="12" t="s">
        <v>1</v>
      </c>
      <c r="O1" s="12" t="s">
        <v>16</v>
      </c>
      <c r="P1" s="12" t="s">
        <v>15</v>
      </c>
    </row>
    <row r="2" spans="1:16">
      <c r="A2" s="12"/>
      <c r="B2" s="12"/>
      <c r="C2" s="12"/>
      <c r="D2" s="12"/>
      <c r="E2" s="12"/>
      <c r="F2" s="12" t="s">
        <v>5</v>
      </c>
      <c r="G2" s="12"/>
      <c r="H2" s="12" t="s">
        <v>6</v>
      </c>
      <c r="I2" s="12"/>
      <c r="J2" s="12" t="s">
        <v>11</v>
      </c>
      <c r="K2" s="12"/>
      <c r="L2" s="12"/>
      <c r="M2" s="12"/>
      <c r="N2" s="12"/>
      <c r="O2" s="12"/>
      <c r="P2" s="12"/>
    </row>
    <row r="3" spans="1:16">
      <c r="A3" s="12"/>
      <c r="B3" s="12"/>
      <c r="C3" s="12"/>
      <c r="D3" s="12"/>
      <c r="E3" s="12"/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2"/>
      <c r="M3" s="12"/>
      <c r="N3" s="12"/>
      <c r="O3" s="12"/>
      <c r="P3" s="12"/>
    </row>
    <row r="4" spans="1:16">
      <c r="A4" s="2">
        <f t="shared" ref="A4:A27" si="0">M4</f>
        <v>4</v>
      </c>
      <c r="B4" s="3" t="s">
        <v>88</v>
      </c>
      <c r="C4" s="4">
        <v>17</v>
      </c>
      <c r="D4" s="11" t="s">
        <v>89</v>
      </c>
      <c r="E4" s="1">
        <v>28</v>
      </c>
      <c r="F4" s="2">
        <v>29</v>
      </c>
      <c r="G4" s="2">
        <f>LOOKUP(F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58</v>
      </c>
      <c r="H4" s="2">
        <v>20</v>
      </c>
      <c r="I4" s="2">
        <f>LOOKUP(H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50</v>
      </c>
      <c r="J4" s="5">
        <f>P4-4</f>
        <v>16.100000000000001</v>
      </c>
      <c r="K4" s="2">
        <f>LOOKUP(J4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46</v>
      </c>
      <c r="L4" s="2">
        <f t="shared" ref="L4:L27" si="1">SUM(G4,I4,K4)</f>
        <v>154</v>
      </c>
      <c r="M4" s="2">
        <v>4</v>
      </c>
      <c r="N4" s="3" t="str">
        <f t="shared" ref="N4:N27" si="2">B4</f>
        <v>Старкова Юлия</v>
      </c>
      <c r="O4" s="1">
        <f>E4</f>
        <v>28</v>
      </c>
      <c r="P4" s="1">
        <v>20.100000000000001</v>
      </c>
    </row>
    <row r="5" spans="1:16">
      <c r="A5" s="2">
        <f t="shared" si="0"/>
        <v>6</v>
      </c>
      <c r="B5" s="3" t="s">
        <v>90</v>
      </c>
      <c r="C5" s="4">
        <v>17</v>
      </c>
      <c r="D5" s="1">
        <v>58</v>
      </c>
      <c r="E5" s="1">
        <v>58</v>
      </c>
      <c r="F5" s="2">
        <v>26</v>
      </c>
      <c r="G5" s="2">
        <f>LOOKUP(F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52</v>
      </c>
      <c r="H5" s="2">
        <v>25</v>
      </c>
      <c r="I5" s="2">
        <f>LOOKUP(H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55</v>
      </c>
      <c r="J5" s="5">
        <f t="shared" ref="J5:J27" si="3">P5-4</f>
        <v>19.16</v>
      </c>
      <c r="K5" s="2">
        <f>LOOKUP(J5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33</v>
      </c>
      <c r="L5" s="2">
        <f t="shared" si="1"/>
        <v>140</v>
      </c>
      <c r="M5" s="2">
        <v>6</v>
      </c>
      <c r="N5" s="3" t="str">
        <f t="shared" si="2"/>
        <v>Чистякова Евгения</v>
      </c>
      <c r="O5" s="1">
        <f t="shared" ref="O5:O27" si="4">E5</f>
        <v>58</v>
      </c>
      <c r="P5" s="2">
        <v>23.16</v>
      </c>
    </row>
    <row r="6" spans="1:16">
      <c r="A6" s="2">
        <f t="shared" si="0"/>
        <v>3</v>
      </c>
      <c r="B6" s="3" t="s">
        <v>91</v>
      </c>
      <c r="C6" s="4">
        <v>17</v>
      </c>
      <c r="D6" s="1">
        <v>58</v>
      </c>
      <c r="E6" s="1">
        <v>66</v>
      </c>
      <c r="F6" s="2">
        <v>32</v>
      </c>
      <c r="G6" s="2">
        <f>LOOKUP(F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64</v>
      </c>
      <c r="H6" s="2">
        <v>40</v>
      </c>
      <c r="I6" s="2">
        <f>LOOKUP(H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70</v>
      </c>
      <c r="J6" s="5">
        <f t="shared" si="3"/>
        <v>19.079999999999998</v>
      </c>
      <c r="K6" s="2">
        <f>LOOKUP(J6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34</v>
      </c>
      <c r="L6" s="2">
        <f t="shared" si="1"/>
        <v>168</v>
      </c>
      <c r="M6" s="2">
        <v>3</v>
      </c>
      <c r="N6" s="3" t="str">
        <f t="shared" si="2"/>
        <v>Усольцева Анастасия</v>
      </c>
      <c r="O6" s="1">
        <f t="shared" si="4"/>
        <v>66</v>
      </c>
      <c r="P6" s="2">
        <v>23.08</v>
      </c>
    </row>
    <row r="7" spans="1:16">
      <c r="A7" s="2">
        <f t="shared" si="0"/>
        <v>2</v>
      </c>
      <c r="B7" s="3" t="s">
        <v>92</v>
      </c>
      <c r="C7" s="4">
        <v>16</v>
      </c>
      <c r="D7" s="11" t="s">
        <v>27</v>
      </c>
      <c r="E7" s="1">
        <v>526</v>
      </c>
      <c r="F7" s="2">
        <v>28</v>
      </c>
      <c r="G7" s="2">
        <f>LOOKUP(F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56</v>
      </c>
      <c r="H7" s="2">
        <v>30</v>
      </c>
      <c r="I7" s="2">
        <f>LOOKUP(H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60</v>
      </c>
      <c r="J7" s="5">
        <f t="shared" si="3"/>
        <v>13.41</v>
      </c>
      <c r="K7" s="2">
        <f>LOOKUP(J7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59</v>
      </c>
      <c r="L7" s="2">
        <f t="shared" si="1"/>
        <v>175</v>
      </c>
      <c r="M7" s="2">
        <v>2</v>
      </c>
      <c r="N7" s="3" t="str">
        <f t="shared" si="2"/>
        <v>Петкина Екатерина</v>
      </c>
      <c r="O7" s="1">
        <f t="shared" si="4"/>
        <v>526</v>
      </c>
      <c r="P7" s="2">
        <v>17.41</v>
      </c>
    </row>
    <row r="8" spans="1:16">
      <c r="A8" s="2">
        <f t="shared" si="0"/>
        <v>1</v>
      </c>
      <c r="B8" s="3" t="s">
        <v>93</v>
      </c>
      <c r="C8" s="4">
        <v>17</v>
      </c>
      <c r="D8" s="11" t="s">
        <v>89</v>
      </c>
      <c r="E8" s="1">
        <v>46</v>
      </c>
      <c r="F8" s="2">
        <v>37</v>
      </c>
      <c r="G8" s="2">
        <f>LOOKUP(F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74</v>
      </c>
      <c r="H8" s="2">
        <v>33</v>
      </c>
      <c r="I8" s="2">
        <f>LOOKUP(H8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63</v>
      </c>
      <c r="J8" s="5">
        <f t="shared" si="3"/>
        <v>12.399999999999999</v>
      </c>
      <c r="K8" s="2">
        <f>LOOKUP(J8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67</v>
      </c>
      <c r="L8" s="2">
        <f t="shared" si="1"/>
        <v>204</v>
      </c>
      <c r="M8" s="2">
        <v>1</v>
      </c>
      <c r="N8" s="3" t="str">
        <f t="shared" si="2"/>
        <v>Пушкарева А</v>
      </c>
      <c r="O8" s="1">
        <f t="shared" si="4"/>
        <v>46</v>
      </c>
      <c r="P8" s="2">
        <v>16.399999999999999</v>
      </c>
    </row>
    <row r="9" spans="1:16">
      <c r="A9" s="2">
        <f t="shared" si="0"/>
        <v>5</v>
      </c>
      <c r="B9" s="3" t="s">
        <v>94</v>
      </c>
      <c r="C9" s="4">
        <v>16</v>
      </c>
      <c r="D9" s="1">
        <v>1</v>
      </c>
      <c r="E9" s="1">
        <v>100</v>
      </c>
      <c r="F9" s="2">
        <v>2</v>
      </c>
      <c r="G9" s="2">
        <f>LOOKUP(F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4</v>
      </c>
      <c r="H9" s="2">
        <v>40</v>
      </c>
      <c r="I9" s="2">
        <f>LOOKUP(H9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70</v>
      </c>
      <c r="J9" s="5">
        <f t="shared" si="3"/>
        <v>11.38</v>
      </c>
      <c r="K9" s="2">
        <f>LOOKUP(J9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75</v>
      </c>
      <c r="L9" s="2">
        <f t="shared" si="1"/>
        <v>149</v>
      </c>
      <c r="M9" s="2">
        <v>5</v>
      </c>
      <c r="N9" s="3" t="str">
        <f t="shared" si="2"/>
        <v>Гаврилова Мария</v>
      </c>
      <c r="O9" s="1">
        <f t="shared" si="4"/>
        <v>100</v>
      </c>
      <c r="P9" s="2">
        <v>15.38</v>
      </c>
    </row>
    <row r="10" spans="1:16">
      <c r="A10" s="2">
        <f t="shared" si="0"/>
        <v>0</v>
      </c>
      <c r="B10" s="3"/>
      <c r="C10" s="4"/>
      <c r="D10" s="1"/>
      <c r="E10" s="1"/>
      <c r="F10" s="2"/>
      <c r="G10" s="2">
        <f>LOOKUP(F10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0" s="2"/>
      <c r="I10" s="2">
        <f>LOOKUP(H10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0" s="5">
        <f t="shared" si="3"/>
        <v>-4</v>
      </c>
      <c r="K10" s="2">
        <f>LOOKUP(J10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0" s="2">
        <f t="shared" si="1"/>
        <v>0</v>
      </c>
      <c r="M10" s="2"/>
      <c r="N10" s="3">
        <f t="shared" si="2"/>
        <v>0</v>
      </c>
      <c r="O10" s="1">
        <f t="shared" si="4"/>
        <v>0</v>
      </c>
      <c r="P10" s="2"/>
    </row>
    <row r="11" spans="1:16">
      <c r="A11" s="2">
        <f t="shared" si="0"/>
        <v>0</v>
      </c>
      <c r="B11" s="3"/>
      <c r="C11" s="4"/>
      <c r="D11" s="1"/>
      <c r="E11" s="1"/>
      <c r="F11" s="2"/>
      <c r="G11" s="2">
        <f>LOOKUP(F11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1" s="2"/>
      <c r="I11" s="2">
        <f>LOOKUP(H11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1" s="5">
        <f t="shared" si="3"/>
        <v>-4</v>
      </c>
      <c r="K11" s="2">
        <f>LOOKUP(J11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1" s="2">
        <f t="shared" si="1"/>
        <v>0</v>
      </c>
      <c r="M11" s="2"/>
      <c r="N11" s="3">
        <f t="shared" si="2"/>
        <v>0</v>
      </c>
      <c r="O11" s="1">
        <f t="shared" si="4"/>
        <v>0</v>
      </c>
      <c r="P11" s="2"/>
    </row>
    <row r="12" spans="1:16">
      <c r="A12" s="2">
        <f t="shared" si="0"/>
        <v>0</v>
      </c>
      <c r="B12" s="3"/>
      <c r="C12" s="4"/>
      <c r="D12" s="1"/>
      <c r="E12" s="1"/>
      <c r="F12" s="2"/>
      <c r="G12" s="2">
        <f>LOOKUP(F12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2" s="2"/>
      <c r="I12" s="2">
        <f>LOOKUP(H12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2" s="5">
        <f t="shared" si="3"/>
        <v>-4</v>
      </c>
      <c r="K12" s="2">
        <f>LOOKUP(J12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2" s="2">
        <f t="shared" si="1"/>
        <v>0</v>
      </c>
      <c r="M12" s="2"/>
      <c r="N12" s="3">
        <f t="shared" si="2"/>
        <v>0</v>
      </c>
      <c r="O12" s="1">
        <f t="shared" si="4"/>
        <v>0</v>
      </c>
      <c r="P12" s="2"/>
    </row>
    <row r="13" spans="1:16">
      <c r="A13" s="2">
        <f t="shared" si="0"/>
        <v>0</v>
      </c>
      <c r="B13" s="3"/>
      <c r="C13" s="4"/>
      <c r="D13" s="1"/>
      <c r="E13" s="1"/>
      <c r="F13" s="2"/>
      <c r="G13" s="2">
        <f>LOOKUP(F13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3" s="2"/>
      <c r="I13" s="2">
        <f>LOOKUP(H13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3" s="5">
        <f t="shared" si="3"/>
        <v>-4</v>
      </c>
      <c r="K13" s="2">
        <f>LOOKUP(J13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3" s="2">
        <f t="shared" si="1"/>
        <v>0</v>
      </c>
      <c r="M13" s="2"/>
      <c r="N13" s="3">
        <f t="shared" si="2"/>
        <v>0</v>
      </c>
      <c r="O13" s="1">
        <f t="shared" si="4"/>
        <v>0</v>
      </c>
      <c r="P13" s="2"/>
    </row>
    <row r="14" spans="1:16">
      <c r="A14" s="2">
        <f t="shared" si="0"/>
        <v>0</v>
      </c>
      <c r="B14" s="3"/>
      <c r="C14" s="4"/>
      <c r="D14" s="1"/>
      <c r="E14" s="1"/>
      <c r="F14" s="2"/>
      <c r="G14" s="2">
        <f>LOOKUP(F14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4" s="2"/>
      <c r="I14" s="2">
        <f>LOOKUP(H14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4" s="5">
        <f t="shared" si="3"/>
        <v>-4</v>
      </c>
      <c r="K14" s="2">
        <f>LOOKUP(J14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4" s="2">
        <f t="shared" si="1"/>
        <v>0</v>
      </c>
      <c r="M14" s="2"/>
      <c r="N14" s="3">
        <f t="shared" si="2"/>
        <v>0</v>
      </c>
      <c r="O14" s="1">
        <f t="shared" si="4"/>
        <v>0</v>
      </c>
      <c r="P14" s="2"/>
    </row>
    <row r="15" spans="1:16">
      <c r="A15" s="2">
        <f t="shared" si="0"/>
        <v>0</v>
      </c>
      <c r="B15" s="3"/>
      <c r="C15" s="4"/>
      <c r="D15" s="1"/>
      <c r="E15" s="1"/>
      <c r="F15" s="2"/>
      <c r="G15" s="2">
        <f>LOOKUP(F15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5" s="2"/>
      <c r="I15" s="2">
        <f>LOOKUP(H15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5" s="5">
        <f t="shared" si="3"/>
        <v>-4</v>
      </c>
      <c r="K15" s="2">
        <f>LOOKUP(J15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5" s="2">
        <f t="shared" si="1"/>
        <v>0</v>
      </c>
      <c r="M15" s="2"/>
      <c r="N15" s="3">
        <f t="shared" si="2"/>
        <v>0</v>
      </c>
      <c r="O15" s="1">
        <f t="shared" si="4"/>
        <v>0</v>
      </c>
      <c r="P15" s="2"/>
    </row>
    <row r="16" spans="1:16">
      <c r="A16" s="2">
        <f t="shared" si="0"/>
        <v>0</v>
      </c>
      <c r="B16" s="3"/>
      <c r="C16" s="4"/>
      <c r="D16" s="1"/>
      <c r="E16" s="1"/>
      <c r="F16" s="2"/>
      <c r="G16" s="2">
        <f>LOOKUP(F16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6" s="2"/>
      <c r="I16" s="2">
        <f>LOOKUP(H16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6" s="5">
        <f t="shared" si="3"/>
        <v>-4</v>
      </c>
      <c r="K16" s="2">
        <f>LOOKUP(J16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6" s="2">
        <f t="shared" si="1"/>
        <v>0</v>
      </c>
      <c r="M16" s="2"/>
      <c r="N16" s="3">
        <f t="shared" si="2"/>
        <v>0</v>
      </c>
      <c r="O16" s="1">
        <f t="shared" si="4"/>
        <v>0</v>
      </c>
      <c r="P16" s="2"/>
    </row>
    <row r="17" spans="1:16">
      <c r="A17" s="2">
        <f t="shared" si="0"/>
        <v>0</v>
      </c>
      <c r="B17" s="3"/>
      <c r="C17" s="4"/>
      <c r="D17" s="1"/>
      <c r="E17" s="1"/>
      <c r="F17" s="2"/>
      <c r="G17" s="2">
        <f>LOOKUP(F17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7" s="2"/>
      <c r="I17" s="2">
        <f>LOOKUP(H17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7" s="5">
        <f t="shared" si="3"/>
        <v>-4</v>
      </c>
      <c r="K17" s="2">
        <f>LOOKUP(J17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7" s="2">
        <f t="shared" si="1"/>
        <v>0</v>
      </c>
      <c r="M17" s="2"/>
      <c r="N17" s="3">
        <f t="shared" si="2"/>
        <v>0</v>
      </c>
      <c r="O17" s="1">
        <f t="shared" si="4"/>
        <v>0</v>
      </c>
      <c r="P17" s="2"/>
    </row>
    <row r="18" spans="1:16">
      <c r="A18" s="2">
        <f t="shared" si="0"/>
        <v>0</v>
      </c>
      <c r="B18" s="3"/>
      <c r="C18" s="4"/>
      <c r="D18" s="1"/>
      <c r="E18" s="1"/>
      <c r="F18" s="2"/>
      <c r="G18" s="2">
        <f>LOOKUP(F18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8" s="2"/>
      <c r="I18" s="2">
        <f>LOOKUP(H18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8" s="5">
        <f t="shared" si="3"/>
        <v>-4</v>
      </c>
      <c r="K18" s="2">
        <f>LOOKUP(J18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8" s="2">
        <f t="shared" si="1"/>
        <v>0</v>
      </c>
      <c r="M18" s="2"/>
      <c r="N18" s="3">
        <f t="shared" si="2"/>
        <v>0</v>
      </c>
      <c r="O18" s="1">
        <f t="shared" si="4"/>
        <v>0</v>
      </c>
      <c r="P18" s="1"/>
    </row>
    <row r="19" spans="1:16">
      <c r="A19" s="2">
        <f t="shared" si="0"/>
        <v>0</v>
      </c>
      <c r="B19" s="3"/>
      <c r="C19" s="4"/>
      <c r="D19" s="1"/>
      <c r="E19" s="1"/>
      <c r="F19" s="2"/>
      <c r="G19" s="2">
        <f>LOOKUP(F19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19" s="2"/>
      <c r="I19" s="2">
        <f>LOOKUP(H19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19" s="5">
        <f t="shared" si="3"/>
        <v>-4</v>
      </c>
      <c r="K19" s="2">
        <f>LOOKUP(J19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19" s="2">
        <f t="shared" si="1"/>
        <v>0</v>
      </c>
      <c r="M19" s="2"/>
      <c r="N19" s="3">
        <f t="shared" si="2"/>
        <v>0</v>
      </c>
      <c r="O19" s="1">
        <f t="shared" si="4"/>
        <v>0</v>
      </c>
      <c r="P19" s="2"/>
    </row>
    <row r="20" spans="1:16">
      <c r="A20" s="2">
        <f t="shared" si="0"/>
        <v>0</v>
      </c>
      <c r="B20" s="3"/>
      <c r="C20" s="4"/>
      <c r="D20" s="1"/>
      <c r="E20" s="1"/>
      <c r="F20" s="2"/>
      <c r="G20" s="2">
        <f>LOOKUP(F20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0" s="2"/>
      <c r="I20" s="2">
        <f>LOOKUP(H20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0" s="5">
        <f t="shared" si="3"/>
        <v>-4</v>
      </c>
      <c r="K20" s="2">
        <f>LOOKUP(J20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0" s="2">
        <f t="shared" si="1"/>
        <v>0</v>
      </c>
      <c r="M20" s="2"/>
      <c r="N20" s="3">
        <f t="shared" si="2"/>
        <v>0</v>
      </c>
      <c r="O20" s="1">
        <f t="shared" si="4"/>
        <v>0</v>
      </c>
      <c r="P20" s="2"/>
    </row>
    <row r="21" spans="1:16">
      <c r="A21" s="2">
        <f t="shared" si="0"/>
        <v>0</v>
      </c>
      <c r="B21" s="3"/>
      <c r="C21" s="4"/>
      <c r="D21" s="1"/>
      <c r="E21" s="1"/>
      <c r="F21" s="2"/>
      <c r="G21" s="2">
        <f>LOOKUP(F21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1" s="2"/>
      <c r="I21" s="2">
        <f>LOOKUP(H21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1" s="5">
        <f t="shared" si="3"/>
        <v>-4</v>
      </c>
      <c r="K21" s="2">
        <f>LOOKUP(J21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1" s="2">
        <f t="shared" si="1"/>
        <v>0</v>
      </c>
      <c r="M21" s="2"/>
      <c r="N21" s="3">
        <f t="shared" si="2"/>
        <v>0</v>
      </c>
      <c r="O21" s="1">
        <f t="shared" si="4"/>
        <v>0</v>
      </c>
      <c r="P21" s="2"/>
    </row>
    <row r="22" spans="1:16">
      <c r="A22" s="2">
        <f t="shared" si="0"/>
        <v>0</v>
      </c>
      <c r="B22" s="3"/>
      <c r="C22" s="4"/>
      <c r="D22" s="1"/>
      <c r="E22" s="1"/>
      <c r="F22" s="2"/>
      <c r="G22" s="2">
        <f>LOOKUP(F22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2" s="2"/>
      <c r="I22" s="2">
        <f>LOOKUP(H22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2" s="5">
        <f t="shared" si="3"/>
        <v>-4</v>
      </c>
      <c r="K22" s="2">
        <f>LOOKUP(J22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2" s="2">
        <f t="shared" si="1"/>
        <v>0</v>
      </c>
      <c r="M22" s="2"/>
      <c r="N22" s="3">
        <f t="shared" si="2"/>
        <v>0</v>
      </c>
      <c r="O22" s="1">
        <f t="shared" si="4"/>
        <v>0</v>
      </c>
      <c r="P22" s="2"/>
    </row>
    <row r="23" spans="1:16">
      <c r="A23" s="2">
        <f t="shared" si="0"/>
        <v>0</v>
      </c>
      <c r="B23" s="3"/>
      <c r="C23" s="4"/>
      <c r="D23" s="1"/>
      <c r="E23" s="1"/>
      <c r="F23" s="2"/>
      <c r="G23" s="2">
        <f>LOOKUP(F23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3" s="2"/>
      <c r="I23" s="2">
        <f>LOOKUP(H23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3" s="5">
        <f t="shared" si="3"/>
        <v>-4</v>
      </c>
      <c r="K23" s="2">
        <f>LOOKUP(J23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3" s="2">
        <f t="shared" si="1"/>
        <v>0</v>
      </c>
      <c r="M23" s="2"/>
      <c r="N23" s="3">
        <f t="shared" si="2"/>
        <v>0</v>
      </c>
      <c r="O23" s="1">
        <f t="shared" si="4"/>
        <v>0</v>
      </c>
      <c r="P23" s="2"/>
    </row>
    <row r="24" spans="1:16">
      <c r="A24" s="2">
        <f t="shared" si="0"/>
        <v>0</v>
      </c>
      <c r="B24" s="3"/>
      <c r="C24" s="4"/>
      <c r="D24" s="1"/>
      <c r="E24" s="1"/>
      <c r="F24" s="2"/>
      <c r="G24" s="2">
        <f>LOOKUP(F24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4" s="2"/>
      <c r="I24" s="2">
        <f>LOOKUP(H24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4" s="5">
        <f t="shared" si="3"/>
        <v>-4</v>
      </c>
      <c r="K24" s="2">
        <f>LOOKUP(J24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4" s="2">
        <f t="shared" si="1"/>
        <v>0</v>
      </c>
      <c r="M24" s="2"/>
      <c r="N24" s="3">
        <f t="shared" si="2"/>
        <v>0</v>
      </c>
      <c r="O24" s="1">
        <f t="shared" si="4"/>
        <v>0</v>
      </c>
      <c r="P24" s="2"/>
    </row>
    <row r="25" spans="1:16">
      <c r="A25" s="2">
        <f t="shared" si="0"/>
        <v>0</v>
      </c>
      <c r="B25" s="3"/>
      <c r="C25" s="4"/>
      <c r="D25" s="1"/>
      <c r="E25" s="1"/>
      <c r="F25" s="2"/>
      <c r="G25" s="2">
        <f>LOOKUP(F25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5" s="2"/>
      <c r="I25" s="2">
        <f>LOOKUP(H25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5" s="5">
        <f t="shared" si="3"/>
        <v>-4</v>
      </c>
      <c r="K25" s="2">
        <f>LOOKUP(J25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5" s="2">
        <f t="shared" si="1"/>
        <v>0</v>
      </c>
      <c r="M25" s="2"/>
      <c r="N25" s="3">
        <f t="shared" si="2"/>
        <v>0</v>
      </c>
      <c r="O25" s="1">
        <f t="shared" si="4"/>
        <v>0</v>
      </c>
      <c r="P25" s="2"/>
    </row>
    <row r="26" spans="1:16">
      <c r="A26" s="2">
        <f t="shared" si="0"/>
        <v>0</v>
      </c>
      <c r="B26" s="3"/>
      <c r="C26" s="4"/>
      <c r="D26" s="1"/>
      <c r="E26" s="1"/>
      <c r="F26" s="2"/>
      <c r="G26" s="2">
        <f>LOOKUP(F26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6" s="2"/>
      <c r="I26" s="2">
        <f>LOOKUP(H26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6" s="5">
        <f t="shared" si="3"/>
        <v>-4</v>
      </c>
      <c r="K26" s="2">
        <f>LOOKUP(J26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6" s="2">
        <f t="shared" si="1"/>
        <v>0</v>
      </c>
      <c r="M26" s="2"/>
      <c r="N26" s="3">
        <f t="shared" si="2"/>
        <v>0</v>
      </c>
      <c r="O26" s="1">
        <f t="shared" si="4"/>
        <v>0</v>
      </c>
      <c r="P26" s="2"/>
    </row>
    <row r="27" spans="1:16">
      <c r="A27" s="2">
        <f t="shared" si="0"/>
        <v>0</v>
      </c>
      <c r="B27" s="3"/>
      <c r="C27" s="4"/>
      <c r="D27" s="1"/>
      <c r="E27" s="1"/>
      <c r="F27" s="2"/>
      <c r="G27" s="2">
        <f>LOOKUP(F27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7" s="2"/>
      <c r="I27" s="2">
        <f>LOOKUP(H27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7" s="5">
        <f t="shared" si="3"/>
        <v>-4</v>
      </c>
      <c r="K27" s="2">
        <f>LOOKUP(J27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7" s="2">
        <f t="shared" si="1"/>
        <v>0</v>
      </c>
      <c r="M27" s="2"/>
      <c r="N27" s="3">
        <f t="shared" si="2"/>
        <v>0</v>
      </c>
      <c r="O27" s="1">
        <f t="shared" si="4"/>
        <v>0</v>
      </c>
      <c r="P27" s="2"/>
    </row>
    <row r="28" spans="1:16">
      <c r="A28" s="2">
        <f t="shared" ref="A28:A37" si="5">M28</f>
        <v>0</v>
      </c>
      <c r="B28" s="3"/>
      <c r="C28" s="4"/>
      <c r="D28" s="10"/>
      <c r="E28" s="10"/>
      <c r="F28" s="2"/>
      <c r="G28" s="2">
        <f>LOOKUP(F28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8" s="2"/>
      <c r="I28" s="2">
        <f>LOOKUP(H28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8" s="5">
        <f t="shared" ref="J28:J37" si="6">P28-4</f>
        <v>-4</v>
      </c>
      <c r="K28" s="2">
        <f>LOOKUP(J28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8" s="2">
        <f t="shared" ref="L28:L37" si="7">SUM(G28,I28,K28)</f>
        <v>0</v>
      </c>
      <c r="M28" s="2"/>
      <c r="N28" s="3">
        <f t="shared" ref="N28:N37" si="8">B28</f>
        <v>0</v>
      </c>
      <c r="O28" s="10">
        <f t="shared" ref="O28:O37" si="9">E28</f>
        <v>0</v>
      </c>
      <c r="P28" s="2"/>
    </row>
    <row r="29" spans="1:16">
      <c r="A29" s="2">
        <f t="shared" si="5"/>
        <v>0</v>
      </c>
      <c r="B29" s="3"/>
      <c r="C29" s="4"/>
      <c r="D29" s="10"/>
      <c r="E29" s="10"/>
      <c r="F29" s="2"/>
      <c r="G29" s="2">
        <f>LOOKUP(F29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29" s="2"/>
      <c r="I29" s="2">
        <f>LOOKUP(H29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29" s="5">
        <f t="shared" si="6"/>
        <v>-4</v>
      </c>
      <c r="K29" s="2">
        <f>LOOKUP(J29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29" s="2">
        <f t="shared" si="7"/>
        <v>0</v>
      </c>
      <c r="M29" s="2"/>
      <c r="N29" s="3">
        <f t="shared" si="8"/>
        <v>0</v>
      </c>
      <c r="O29" s="10">
        <f t="shared" si="9"/>
        <v>0</v>
      </c>
      <c r="P29" s="2"/>
    </row>
    <row r="30" spans="1:16">
      <c r="A30" s="2">
        <f t="shared" si="5"/>
        <v>0</v>
      </c>
      <c r="B30" s="3"/>
      <c r="C30" s="4"/>
      <c r="D30" s="10"/>
      <c r="E30" s="10"/>
      <c r="F30" s="2"/>
      <c r="G30" s="2">
        <f>LOOKUP(F30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0" s="2"/>
      <c r="I30" s="2">
        <f>LOOKUP(H30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0" s="5">
        <f t="shared" si="6"/>
        <v>-4</v>
      </c>
      <c r="K30" s="2">
        <f>LOOKUP(J30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0" s="2">
        <f t="shared" si="7"/>
        <v>0</v>
      </c>
      <c r="M30" s="2"/>
      <c r="N30" s="3">
        <f t="shared" si="8"/>
        <v>0</v>
      </c>
      <c r="O30" s="10">
        <f t="shared" si="9"/>
        <v>0</v>
      </c>
      <c r="P30" s="2"/>
    </row>
    <row r="31" spans="1:16">
      <c r="A31" s="2">
        <f t="shared" si="5"/>
        <v>0</v>
      </c>
      <c r="B31" s="3"/>
      <c r="C31" s="4"/>
      <c r="D31" s="10"/>
      <c r="E31" s="10"/>
      <c r="F31" s="2"/>
      <c r="G31" s="2">
        <f>LOOKUP(F31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1" s="2"/>
      <c r="I31" s="2">
        <f>LOOKUP(H31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1" s="5">
        <f t="shared" si="6"/>
        <v>-4</v>
      </c>
      <c r="K31" s="2">
        <f>LOOKUP(J31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1" s="2">
        <f t="shared" si="7"/>
        <v>0</v>
      </c>
      <c r="M31" s="2"/>
      <c r="N31" s="3">
        <f t="shared" si="8"/>
        <v>0</v>
      </c>
      <c r="O31" s="10">
        <f t="shared" si="9"/>
        <v>0</v>
      </c>
      <c r="P31" s="2"/>
    </row>
    <row r="32" spans="1:16">
      <c r="A32" s="2">
        <f t="shared" si="5"/>
        <v>0</v>
      </c>
      <c r="B32" s="3"/>
      <c r="C32" s="4"/>
      <c r="D32" s="10"/>
      <c r="E32" s="10"/>
      <c r="F32" s="2"/>
      <c r="G32" s="2">
        <f>LOOKUP(F32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2" s="2"/>
      <c r="I32" s="2">
        <f>LOOKUP(H32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2" s="5">
        <f t="shared" si="6"/>
        <v>-4</v>
      </c>
      <c r="K32" s="2">
        <f>LOOKUP(J32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2" s="2">
        <f t="shared" si="7"/>
        <v>0</v>
      </c>
      <c r="M32" s="2"/>
      <c r="N32" s="3">
        <f t="shared" si="8"/>
        <v>0</v>
      </c>
      <c r="O32" s="10">
        <f t="shared" si="9"/>
        <v>0</v>
      </c>
      <c r="P32" s="2"/>
    </row>
    <row r="33" spans="1:16">
      <c r="A33" s="2">
        <f t="shared" si="5"/>
        <v>0</v>
      </c>
      <c r="B33" s="3"/>
      <c r="C33" s="4"/>
      <c r="D33" s="10"/>
      <c r="E33" s="10"/>
      <c r="F33" s="2"/>
      <c r="G33" s="2">
        <f>LOOKUP(F33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3" s="2"/>
      <c r="I33" s="2">
        <f>LOOKUP(H33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3" s="5">
        <f t="shared" si="6"/>
        <v>-4</v>
      </c>
      <c r="K33" s="2">
        <f>LOOKUP(J33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3" s="2">
        <f t="shared" si="7"/>
        <v>0</v>
      </c>
      <c r="M33" s="2"/>
      <c r="N33" s="3">
        <f t="shared" si="8"/>
        <v>0</v>
      </c>
      <c r="O33" s="10">
        <f t="shared" si="9"/>
        <v>0</v>
      </c>
      <c r="P33" s="2"/>
    </row>
    <row r="34" spans="1:16">
      <c r="A34" s="2">
        <f t="shared" si="5"/>
        <v>0</v>
      </c>
      <c r="B34" s="3"/>
      <c r="C34" s="4"/>
      <c r="D34" s="10"/>
      <c r="E34" s="10"/>
      <c r="F34" s="2"/>
      <c r="G34" s="2">
        <f>LOOKUP(F34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4" s="2"/>
      <c r="I34" s="2">
        <f>LOOKUP(H34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4" s="5">
        <f t="shared" si="6"/>
        <v>-4</v>
      </c>
      <c r="K34" s="2">
        <f>LOOKUP(J34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4" s="2">
        <f t="shared" si="7"/>
        <v>0</v>
      </c>
      <c r="M34" s="2"/>
      <c r="N34" s="3">
        <f t="shared" si="8"/>
        <v>0</v>
      </c>
      <c r="O34" s="10">
        <f t="shared" si="9"/>
        <v>0</v>
      </c>
      <c r="P34" s="2"/>
    </row>
    <row r="35" spans="1:16">
      <c r="A35" s="2">
        <f t="shared" si="5"/>
        <v>0</v>
      </c>
      <c r="B35" s="3"/>
      <c r="C35" s="4"/>
      <c r="D35" s="10"/>
      <c r="E35" s="10"/>
      <c r="F35" s="2"/>
      <c r="G35" s="2">
        <f>LOOKUP(F35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5" s="2"/>
      <c r="I35" s="2">
        <f>LOOKUP(H35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5" s="5">
        <f t="shared" si="6"/>
        <v>-4</v>
      </c>
      <c r="K35" s="2">
        <f>LOOKUP(J35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5" s="2">
        <f t="shared" si="7"/>
        <v>0</v>
      </c>
      <c r="M35" s="2"/>
      <c r="N35" s="3">
        <f t="shared" si="8"/>
        <v>0</v>
      </c>
      <c r="O35" s="10">
        <f t="shared" si="9"/>
        <v>0</v>
      </c>
      <c r="P35" s="2"/>
    </row>
    <row r="36" spans="1:16">
      <c r="A36" s="2">
        <f t="shared" si="5"/>
        <v>0</v>
      </c>
      <c r="B36" s="3"/>
      <c r="C36" s="4"/>
      <c r="D36" s="10"/>
      <c r="E36" s="10"/>
      <c r="F36" s="2"/>
      <c r="G36" s="2">
        <f>LOOKUP(F36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6" s="2"/>
      <c r="I36" s="2">
        <f>LOOKUP(H36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6" s="5">
        <f t="shared" si="6"/>
        <v>-4</v>
      </c>
      <c r="K36" s="2">
        <f>LOOKUP(J36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6" s="2">
        <f t="shared" si="7"/>
        <v>0</v>
      </c>
      <c r="M36" s="2"/>
      <c r="N36" s="3">
        <f t="shared" si="8"/>
        <v>0</v>
      </c>
      <c r="O36" s="10">
        <f t="shared" si="9"/>
        <v>0</v>
      </c>
      <c r="P36" s="2"/>
    </row>
    <row r="37" spans="1:16">
      <c r="A37" s="2">
        <f t="shared" si="5"/>
        <v>0</v>
      </c>
      <c r="B37" s="3"/>
      <c r="C37" s="4"/>
      <c r="D37" s="10"/>
      <c r="E37" s="10"/>
      <c r="F37" s="2"/>
      <c r="G37" s="2">
        <f>LOOKUP(F37,{0,1,2,3,4,5,6,7,8,9,10,11,12,13,14,15,16,17,18,19,20,21,22,23,24,25,26,27,28,29,30,31,32,33,34,35,36,37,38,39,40,41,42,43,44,45,46,47,48,49,50},{0,2,4,6,8,10,12,14,16,18,20,22,24,26,28,30,32,34,36,38,40,42,44,46,48,50,52,54,56,58,60,62,64,66,68,70,72,74,76,78,80,82,84,86,88,90,92,94,97,100,100})</f>
        <v>0</v>
      </c>
      <c r="H37" s="2"/>
      <c r="I37" s="2">
        <f>LOOKUP(H37,{0,1,2,3,4,5,6,7,8,9,10,11,12,13,14,15,16,17,18,19,20,21,22,23,24,25,26,27,28,29,30,31,32,33,34,35,36,37,38,39,40,41,42,43,44,45,46,47,48,49,50,52,54,56,58,60,62,64,66,68,70,72,74,76,78,80,83,86,89,92,95},{0,5,9,13,17,21,24,27,30,32,34,36,38,40,42,44,46,47,48,49,50,51,52,53,54,55,56,57,58,59,60,61,62,63,64,65,66,67,68,69,70,71,72,73,74,75,76,77,78,79,80,81,82,83,84,85,86,87,88,89,90,91,92,93,94,95,96,97,98,99,100})</f>
        <v>0</v>
      </c>
      <c r="J37" s="5">
        <f t="shared" si="6"/>
        <v>-4</v>
      </c>
      <c r="K37" s="2">
        <f>LOOKUP(J37,{-4,9,9.06,9.12,9.18,9.24,9.3,9.36,9.42,9.48,9.54,10,10.06,10.12,10.18,10.24,10.3,10.36,10.42,10.48,10.54,11,11.07,11.14,11.21,11.28,11.35,11.42,11.49,11.56,12.03,12.1,12.18,12.26,12.34,12.42,12.5,12.58,13.06,13.14,13.22,13.3,13.4,13.5,14,14.1,14.2,14.3,14.4,14.5,15,15.1,15.22,15.34,15.47,16,16.15,16.3,16.45,17,17.15,17.3,17.45,18,18.15,18.3,18.45,19,19.15,19.3,19.45,20,20.15,20.3,20.45,21,21.2,21.4,22,22.2,22.4,23,23.25,23.5,24.15,24.4,25.1,25.4,26.1,26.4,27.2,28,28.4,29.2,30.1,31,31.5,32.4,33.4,34.5,36},{0,100,99,98,97,96,95,94,93,92,91,90,89,88,87,86,85,84,83,82,81,80,79,78,77,76,75,74,73,72,71,70,69,68,67,66,65,64,63,62,61,60,59,58,57,56,55,54,53,52,51,50,49,48,47,46,45,44,43,42,41,40,39,38,37,36,35,34,33,32,31,30,29,28,27,26,25,24,23,22,21,20,19,18,17,16,15,14,13,12,11,10,9,8,7,6,5,4,3,2,1})</f>
        <v>0</v>
      </c>
      <c r="L37" s="2">
        <f t="shared" si="7"/>
        <v>0</v>
      </c>
      <c r="M37" s="2"/>
      <c r="N37" s="3">
        <f t="shared" si="8"/>
        <v>0</v>
      </c>
      <c r="O37" s="10">
        <f t="shared" si="9"/>
        <v>0</v>
      </c>
      <c r="P37" s="2"/>
    </row>
  </sheetData>
  <autoFilter ref="L1:L27"/>
  <mergeCells count="14">
    <mergeCell ref="O1:O3"/>
    <mergeCell ref="P1:P3"/>
    <mergeCell ref="A1:A3"/>
    <mergeCell ref="B1:B3"/>
    <mergeCell ref="C1:C3"/>
    <mergeCell ref="D1:D3"/>
    <mergeCell ref="E1:E3"/>
    <mergeCell ref="L1:L3"/>
    <mergeCell ref="M1:M3"/>
    <mergeCell ref="N1:N3"/>
    <mergeCell ref="F2:G2"/>
    <mergeCell ref="H2:I2"/>
    <mergeCell ref="J2:K2"/>
    <mergeCell ref="F1:K1"/>
  </mergeCells>
  <pageMargins left="0.31496062992125984" right="0.31496062992125984" top="0.3543307086614173" bottom="0.354330708661417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девочки 8-9л.</vt:lpstr>
      <vt:lpstr>мальчики 8-9л.</vt:lpstr>
      <vt:lpstr>девочки 10-11л.</vt:lpstr>
      <vt:lpstr>мальчики 10-11л.</vt:lpstr>
      <vt:lpstr>девочки 12-13л.</vt:lpstr>
      <vt:lpstr>мальчики 12-13л.</vt:lpstr>
      <vt:lpstr>девушки 14-15л.</vt:lpstr>
      <vt:lpstr>юноши 14-15л.</vt:lpstr>
      <vt:lpstr>девушки 16-17л.</vt:lpstr>
      <vt:lpstr>юноши 16-17л.</vt:lpstr>
      <vt:lpstr>жненщины 18-39</vt:lpstr>
      <vt:lpstr>мужчины 18-49</vt:lpstr>
      <vt:lpstr>мужчины 50 и старше</vt:lpstr>
      <vt:lpstr>жненщины 40 и старше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Admin</cp:lastModifiedBy>
  <cp:lastPrinted>2016-03-05T08:28:41Z</cp:lastPrinted>
  <dcterms:created xsi:type="dcterms:W3CDTF">2014-03-04T03:35:35Z</dcterms:created>
  <dcterms:modified xsi:type="dcterms:W3CDTF">2016-03-05T08:29:18Z</dcterms:modified>
</cp:coreProperties>
</file>